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H, Valtuusto\KH\2022\28.3\"/>
    </mc:Choice>
  </mc:AlternateContent>
  <xr:revisionPtr revIDLastSave="0" documentId="8_{189A0F7C-BEFA-40DA-A011-91D5CAE193F1}" xr6:coauthVersionLast="47" xr6:coauthVersionMax="47" xr10:uidLastSave="{00000000-0000-0000-0000-000000000000}"/>
  <bookViews>
    <workbookView xWindow="-34860" yWindow="4245" windowWidth="18825" windowHeight="16395" xr2:uid="{00000000-000D-0000-FFFF-FFFF00000000}"/>
  </bookViews>
  <sheets>
    <sheet name="Talousarvio" sheetId="1" r:id="rId1"/>
    <sheet name="Suurten kuluerien erittely" sheetId="3" r:id="rId2"/>
    <sheet name="Pilari 4 investointi 1" sheetId="4" r:id="rId3"/>
    <sheet name="Pilari 4 investointi 2" sheetId="5" r:id="rId4"/>
    <sheet name="PIlari 4 investointi 3" sheetId="6" r:id="rId5"/>
    <sheet name="Pilari 4 investointi 4" sheetId="7" r:id="rId6"/>
  </sheets>
  <definedNames>
    <definedName name="_xlnm.Print_Area" localSheetId="2">'Pilari 4 investointi 1'!$A$1:$C$46</definedName>
    <definedName name="_xlnm.Print_Area" localSheetId="3">'Pilari 4 investointi 2'!$A$1:$C$46</definedName>
    <definedName name="_xlnm.Print_Area" localSheetId="4">'PIlari 4 investointi 3'!$A$1:$C$46</definedName>
    <definedName name="_xlnm.Print_Area" localSheetId="5">'Pilari 4 investointi 4'!$A$1:$C$46</definedName>
    <definedName name="_xlnm.Print_Area" localSheetId="0">Talousarvio!$A$1:$C$48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7" l="1"/>
  <c r="C35" i="7" s="1"/>
  <c r="A9" i="4"/>
  <c r="B47" i="1"/>
  <c r="B15" i="1"/>
  <c r="C15" i="1" s="1"/>
  <c r="B17" i="1"/>
  <c r="B4" i="6"/>
  <c r="A7" i="6"/>
  <c r="B4" i="7"/>
  <c r="B4" i="4"/>
  <c r="B46" i="1"/>
  <c r="B44" i="1"/>
  <c r="B43" i="1"/>
  <c r="B39" i="1"/>
  <c r="B36" i="1"/>
  <c r="B35" i="1"/>
  <c r="B34" i="1"/>
  <c r="C34" i="1" s="1"/>
  <c r="B33" i="1"/>
  <c r="C33" i="1" s="1"/>
  <c r="B30" i="1"/>
  <c r="C30" i="1" s="1"/>
  <c r="B28" i="1"/>
  <c r="B26" i="1"/>
  <c r="B23" i="1"/>
  <c r="B22" i="1"/>
  <c r="B21" i="1"/>
  <c r="B20" i="1"/>
  <c r="C20" i="1" s="1"/>
  <c r="C45" i="7"/>
  <c r="C44" i="7"/>
  <c r="C42" i="7"/>
  <c r="C41" i="7"/>
  <c r="C37" i="7"/>
  <c r="C34" i="7"/>
  <c r="C33" i="7"/>
  <c r="C32" i="7"/>
  <c r="C31" i="7"/>
  <c r="C28" i="7"/>
  <c r="C26" i="7"/>
  <c r="C24" i="7"/>
  <c r="B22" i="7"/>
  <c r="C22" i="7" s="1"/>
  <c r="C21" i="7"/>
  <c r="C20" i="7"/>
  <c r="C19" i="7"/>
  <c r="C18" i="7"/>
  <c r="C15" i="7"/>
  <c r="C13" i="7"/>
  <c r="A9" i="7"/>
  <c r="A7" i="7"/>
  <c r="C45" i="6"/>
  <c r="C44" i="6"/>
  <c r="C42" i="6"/>
  <c r="C41" i="6"/>
  <c r="C37" i="6"/>
  <c r="B35" i="6"/>
  <c r="C35" i="6" s="1"/>
  <c r="C34" i="6"/>
  <c r="C33" i="6"/>
  <c r="C32" i="6"/>
  <c r="C31" i="6"/>
  <c r="C28" i="6"/>
  <c r="C26" i="6"/>
  <c r="C24" i="6"/>
  <c r="B22" i="6"/>
  <c r="C22" i="6"/>
  <c r="C21" i="6"/>
  <c r="C20" i="6"/>
  <c r="C19" i="6"/>
  <c r="C18" i="6"/>
  <c r="C15" i="6"/>
  <c r="C13" i="6"/>
  <c r="A9" i="6"/>
  <c r="C45" i="5"/>
  <c r="C44" i="5"/>
  <c r="C42" i="5"/>
  <c r="C41" i="5"/>
  <c r="C37" i="5"/>
  <c r="B35" i="5"/>
  <c r="B39" i="5" s="1"/>
  <c r="C39" i="5" s="1"/>
  <c r="C35" i="5"/>
  <c r="C34" i="5"/>
  <c r="C33" i="5"/>
  <c r="C32" i="5"/>
  <c r="C31" i="5"/>
  <c r="C28" i="5"/>
  <c r="C26" i="5"/>
  <c r="C24" i="5"/>
  <c r="B22" i="5"/>
  <c r="C22" i="5"/>
  <c r="C21" i="5"/>
  <c r="C20" i="5"/>
  <c r="C19" i="5"/>
  <c r="C18" i="5"/>
  <c r="C15" i="5"/>
  <c r="C13" i="5"/>
  <c r="A9" i="5"/>
  <c r="A7" i="5"/>
  <c r="B4" i="5"/>
  <c r="C45" i="4"/>
  <c r="C44" i="4"/>
  <c r="C42" i="4"/>
  <c r="C41" i="4"/>
  <c r="C37" i="4"/>
  <c r="B35" i="4"/>
  <c r="C35" i="4" s="1"/>
  <c r="C34" i="4"/>
  <c r="C33" i="4"/>
  <c r="C32" i="4"/>
  <c r="C31" i="4"/>
  <c r="C28" i="4"/>
  <c r="C26" i="4"/>
  <c r="C24" i="4"/>
  <c r="B22" i="4"/>
  <c r="C22" i="4" s="1"/>
  <c r="C21" i="4"/>
  <c r="C20" i="4"/>
  <c r="C19" i="4"/>
  <c r="C18" i="4"/>
  <c r="C15" i="4"/>
  <c r="C13" i="4"/>
  <c r="B39" i="7"/>
  <c r="C39" i="7" s="1"/>
  <c r="B39" i="6"/>
  <c r="C39" i="6" s="1"/>
  <c r="C26" i="1"/>
  <c r="C21" i="1"/>
  <c r="C17" i="1"/>
  <c r="C47" i="1"/>
  <c r="C46" i="1"/>
  <c r="C44" i="1"/>
  <c r="C43" i="1"/>
  <c r="C39" i="1"/>
  <c r="C36" i="1"/>
  <c r="C35" i="1"/>
  <c r="C28" i="1"/>
  <c r="C23" i="1"/>
  <c r="C22" i="1"/>
  <c r="B43" i="6" l="1"/>
  <c r="B37" i="1"/>
  <c r="C37" i="1" s="1"/>
  <c r="B39" i="4"/>
  <c r="B43" i="4" s="1"/>
  <c r="B46" i="4" s="1"/>
  <c r="C46" i="4" s="1"/>
  <c r="B43" i="5"/>
  <c r="B24" i="1"/>
  <c r="B43" i="7"/>
  <c r="C43" i="4" l="1"/>
  <c r="C39" i="4"/>
  <c r="C43" i="6"/>
  <c r="B46" i="6"/>
  <c r="C46" i="6" s="1"/>
  <c r="C43" i="5"/>
  <c r="B46" i="5"/>
  <c r="C46" i="5" s="1"/>
  <c r="B41" i="1"/>
  <c r="C24" i="1"/>
  <c r="C43" i="7"/>
  <c r="B46" i="7"/>
  <c r="C46" i="7" s="1"/>
  <c r="B45" i="1" l="1"/>
  <c r="C41" i="1"/>
  <c r="C45" i="1" l="1"/>
  <c r="B48" i="1"/>
  <c r="C48" i="1" s="1"/>
</calcChain>
</file>

<file path=xl/sharedStrings.xml><?xml version="1.0" encoding="utf-8"?>
<sst xmlns="http://schemas.openxmlformats.org/spreadsheetml/2006/main" count="241" uniqueCount="66">
  <si>
    <t>HANKKEEN TALOUSARVIO</t>
  </si>
  <si>
    <t>Huom! Lomake vie automaattisesti päivämäärä ja hakijatiedot talousarvio-lomakkeelta osa-hankkeille</t>
  </si>
  <si>
    <t>Päivämäärä</t>
  </si>
  <si>
    <t>Tyhjä rivi</t>
  </si>
  <si>
    <t>HAKIJA JA HANKE</t>
  </si>
  <si>
    <t xml:space="preserve">Hakija </t>
  </si>
  <si>
    <t>Y-tunnus</t>
  </si>
  <si>
    <t xml:space="preserve">Huom! Lomake noutaa automaattisesti osa-hankkeiden talousarviot yhteenvetolomakkeelle, kun osa-hankkeiden tiedot on viety lomakkeille (taulukot Pilari 4 investoinnit 1-4). </t>
  </si>
  <si>
    <t xml:space="preserve"> </t>
  </si>
  <si>
    <t>Hankkeen nimi</t>
  </si>
  <si>
    <t>Vuosi 2022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</si>
  <si>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</si>
  <si>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</si>
  <si>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</si>
  <si>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</si>
  <si>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</si>
  <si>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</si>
  <si>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</si>
  <si>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</si>
  <si>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</si>
  <si>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</si>
  <si>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</si>
  <si>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</si>
  <si>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</si>
  <si>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</si>
  <si>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</si>
  <si>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</si>
  <si>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</si>
  <si>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</si>
  <si>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</si>
  <si>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</si>
  <si>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</si>
  <si>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</si>
  <si>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</si>
  <si>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</si>
  <si>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</si>
  <si>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</si>
  <si>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Taulukko loppuu tähän</t>
  </si>
  <si>
    <t>Kuluerittelyt</t>
  </si>
  <si>
    <t>Erittele alla olevaan taulukkoon hankkeeseen kuuluvat palveluostot, jotka hankitaan ulkopuoliselta palveluntuottajalta.</t>
  </si>
  <si>
    <t>Investoinnin numero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</si>
  <si>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</si>
  <si>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</si>
  <si>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</si>
  <si>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</si>
  <si>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</si>
  <si>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</si>
  <si>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Pilari 4 investointi 1. Edistetään hoitotakuun toteutumista (mukaan lukien mielenterveyspalvelut) sekä puretaan koronavirustilanteen aiheuttamaa sosiaali- ja terveydenhuolloin hoito-, kuntoutus- ja palveluvelkaa</t>
  </si>
  <si>
    <t>Huom! Lomake hakee automaattisesti päivämäärä ja hakijatiedot talousarvio-lomakkeelta</t>
  </si>
  <si>
    <t>Pilari 4 investointi 2: Edistetään hoitotakuun toteutumista vahvistamalla ennaltaehkäisyä ja ongelmien varhaista tunnistamista</t>
  </si>
  <si>
    <t>Hakija</t>
  </si>
  <si>
    <t>Hankkeen (ja/tai osahankkeen) nimi</t>
  </si>
  <si>
    <t>Pilari 4 investointi 3: Vahvistetaan sosiaali- ja terveydenhuollon kustannusvaikuttavuutta tukevaa tietopohjaa ja vaikuttavuusperusteista ohjausta</t>
  </si>
  <si>
    <t>Pilari 4 investointi 4: Otetaan käyttöön hoitotakuuta edistävät palvelumuotoillut digitaaliset innovaatiot</t>
  </si>
  <si>
    <t>Varsinais-Suomen Sairaanhoitopiirin kuntayhtymä</t>
  </si>
  <si>
    <t>0828255-9</t>
  </si>
  <si>
    <t>Varsinais-Suomen kestävän kasvun hanke</t>
  </si>
  <si>
    <t>Toimenpide 1 - Tilannekartoituksen tietoanalysoinnin ja työpajojen fasilitoinnin tuki</t>
  </si>
  <si>
    <t>Toimenpide 4 - Asiakkaan palveluohjausjärjestelmien käyttöönotto- ja mukautustyöt</t>
  </si>
  <si>
    <t>Toimenpide 4 - Järjestelmäintegraatiot</t>
  </si>
  <si>
    <t>Toimenpide 4 - Etähoito- ja etäkonsultaatiojärjestelmä</t>
  </si>
  <si>
    <t>Toimenpide 6.2. - Ammattilaisen palveluohjauksen tuotantojärjestelmien käyttöönotto- ja mukautustyöt</t>
  </si>
  <si>
    <t>Toimenpide 6.2. - Yhtenäisen palveuohjauksen prosessiautomaatiojärjestelmät</t>
  </si>
  <si>
    <t>Toimenpide 6.1. - Kypsyys- ja tietosisältöjen suunnittelukonsultaatiot</t>
  </si>
  <si>
    <t>Tietojen analysointi ja vertailu palvelu-, kuntoutus- ja hoitovelan arvioimiseksi on todella aikaa vievää, mikäli sellaista ei ole aiemmin tehnyt. Ostopalveluasiantuntijan odotetaan myös pystyvän vertailemaan tilannetta muiden alueiden vastaavien tietojen kesken. Ostopalvelu on kokonaistaloudellisesti edullisin vaihtoehto tähän tarpeeseen.</t>
  </si>
  <si>
    <t>Toimenpiteen osan toteuttaminen vaatii ICT-erityisosaamista, jota alueella ei ole. Lyhyt ja määräaikainen hankekausi ei mahdollista suoraa rekrytointia. Ostopalvelu on kokonaistaloudellisesti edullisin vaihtoehto tähän tarpeeseen.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</si>
</sst>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name val="Helvetica"/>
    </font>
    <font>
      <b/>
      <sz val="9"/>
      <color theme="0"/>
      <name val="Helvetica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14" fontId="0" fillId="0" borderId="8" xfId="0" applyNumberForma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6" fillId="0" borderId="8" xfId="0" applyNumberFormat="1" applyFont="1" applyBorder="1" applyAlignment="1" applyProtection="1">
      <alignment horizontal="right" vertical="top"/>
      <protection locked="0"/>
    </xf>
    <xf numFmtId="3" fontId="6" fillId="2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4" fillId="0" borderId="8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3" fontId="6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3" fontId="8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8" fillId="2" borderId="8" xfId="0" applyNumberFormat="1" applyFont="1" applyFill="1" applyBorder="1" applyAlignment="1" applyProtection="1">
      <alignment horizontal="right" vertical="top"/>
      <protection locked="0"/>
    </xf>
    <xf numFmtId="3" fontId="7" fillId="2" borderId="8" xfId="0" applyNumberFormat="1" applyFont="1" applyFill="1" applyBorder="1" applyAlignment="1">
      <alignment horizontal="right" vertical="top"/>
    </xf>
    <xf numFmtId="3" fontId="10" fillId="2" borderId="8" xfId="0" applyNumberFormat="1" applyFont="1" applyFill="1" applyBorder="1" applyAlignment="1">
      <alignment horizontal="right" vertical="top"/>
    </xf>
    <xf numFmtId="3" fontId="10" fillId="2" borderId="6" xfId="0" applyNumberFormat="1" applyFont="1" applyFill="1" applyBorder="1" applyAlignment="1">
      <alignment horizontal="right" vertical="top"/>
    </xf>
    <xf numFmtId="3" fontId="10" fillId="2" borderId="7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0" fontId="5" fillId="0" borderId="8" xfId="0" applyFont="1" applyBorder="1" applyAlignment="1" applyProtection="1">
      <alignment horizontal="right" vertical="top" wrapText="1"/>
      <protection locked="0"/>
    </xf>
    <xf numFmtId="3" fontId="15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44" fontId="0" fillId="0" borderId="8" xfId="1" applyFont="1" applyBorder="1"/>
    <xf numFmtId="0" fontId="18" fillId="0" borderId="0" xfId="0" applyFont="1"/>
    <xf numFmtId="44" fontId="18" fillId="0" borderId="0" xfId="1" applyFont="1"/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3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0" fillId="3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wrapText="1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2" fillId="0" borderId="19" xfId="0" applyFont="1" applyBorder="1" applyAlignment="1" applyProtection="1">
      <alignment horizontal="center" vertical="top" wrapText="1"/>
      <protection locked="0"/>
    </xf>
    <xf numFmtId="0" fontId="12" fillId="0" borderId="20" xfId="0" applyFont="1" applyBorder="1" applyAlignment="1" applyProtection="1">
      <alignment horizontal="center" vertical="top" wrapText="1"/>
      <protection locked="0"/>
    </xf>
    <xf numFmtId="0" fontId="12" fillId="0" borderId="21" xfId="0" applyFont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16" fillId="0" borderId="13" xfId="0" applyFont="1" applyBorder="1" applyAlignment="1" applyProtection="1">
      <alignment horizontal="center" vertical="top" wrapText="1"/>
      <protection locked="0"/>
    </xf>
    <xf numFmtId="0" fontId="16" fillId="0" borderId="14" xfId="0" applyFont="1" applyBorder="1" applyAlignment="1" applyProtection="1">
      <alignment horizontal="center" vertical="top" wrapText="1"/>
      <protection locked="0"/>
    </xf>
    <xf numFmtId="0" fontId="16" fillId="0" borderId="15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vertical="top" wrapText="1"/>
      <protection locked="0"/>
    </xf>
    <xf numFmtId="0" fontId="13" fillId="0" borderId="14" xfId="0" applyFont="1" applyBorder="1" applyAlignment="1" applyProtection="1">
      <alignment horizontal="center" vertical="top" wrapText="1"/>
      <protection locked="0"/>
    </xf>
    <xf numFmtId="0" fontId="13" fillId="0" borderId="15" xfId="0" applyFont="1" applyBorder="1" applyAlignment="1" applyProtection="1">
      <alignment horizontal="center" vertical="top" wrapText="1"/>
      <protection locked="0"/>
    </xf>
    <xf numFmtId="0" fontId="13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4" fillId="0" borderId="4" xfId="0" applyFont="1" applyBorder="1" applyAlignment="1">
      <alignment vertical="center"/>
    </xf>
    <xf numFmtId="0" fontId="0" fillId="0" borderId="5" xfId="0" applyBorder="1" applyAlignment="1"/>
  </cellXfs>
  <cellStyles count="2">
    <cellStyle name="Normaali" xfId="0" builtinId="0"/>
    <cellStyle name="Valuutta" xfId="1" builtinId="4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3</xdr:col>
      <xdr:colOff>318557</xdr:colOff>
      <xdr:row>0</xdr:row>
      <xdr:rowOff>581025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0"/>
          <a:ext cx="188065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1</xdr:row>
      <xdr:rowOff>304800</xdr:rowOff>
    </xdr:to>
    <xdr:sp macro="" textlink="">
      <xdr:nvSpPr>
        <xdr:cNvPr id="2049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368301</xdr:colOff>
      <xdr:row>0</xdr:row>
      <xdr:rowOff>669060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44800" cy="66906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133350</xdr:rowOff>
    </xdr:from>
    <xdr:to>
      <xdr:col>3</xdr:col>
      <xdr:colOff>585257</xdr:colOff>
      <xdr:row>0</xdr:row>
      <xdr:rowOff>714375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133350"/>
          <a:ext cx="1880657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496946</xdr:colOff>
      <xdr:row>0</xdr:row>
      <xdr:rowOff>774700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3446" cy="774700"/>
        </a:xfrm>
        <a:prstGeom prst="rect">
          <a:avLst/>
        </a:prstGeom>
      </xdr:spPr>
    </xdr:pic>
    <xdr:clientData/>
  </xdr:twoCellAnchor>
  <xdr:twoCellAnchor>
    <xdr:from>
      <xdr:col>1</xdr:col>
      <xdr:colOff>368300</xdr:colOff>
      <xdr:row>0</xdr:row>
      <xdr:rowOff>152400</xdr:rowOff>
    </xdr:from>
    <xdr:to>
      <xdr:col>3</xdr:col>
      <xdr:colOff>572557</xdr:colOff>
      <xdr:row>0</xdr:row>
      <xdr:rowOff>733425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00" y="152400"/>
          <a:ext cx="1880657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514350</xdr:colOff>
      <xdr:row>1</xdr:row>
      <xdr:rowOff>23586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990850" cy="779235"/>
        </a:xfrm>
        <a:prstGeom prst="rect">
          <a:avLst/>
        </a:prstGeom>
      </xdr:spPr>
    </xdr:pic>
    <xdr:clientData/>
  </xdr:twoCellAnchor>
  <xdr:twoCellAnchor>
    <xdr:from>
      <xdr:col>1</xdr:col>
      <xdr:colOff>390525</xdr:colOff>
      <xdr:row>0</xdr:row>
      <xdr:rowOff>95250</xdr:rowOff>
    </xdr:from>
    <xdr:to>
      <xdr:col>4</xdr:col>
      <xdr:colOff>4232</xdr:colOff>
      <xdr:row>0</xdr:row>
      <xdr:rowOff>676275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2725" y="95250"/>
          <a:ext cx="1880657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12700</xdr:rowOff>
    </xdr:from>
    <xdr:to>
      <xdr:col>1</xdr:col>
      <xdr:colOff>209550</xdr:colOff>
      <xdr:row>0</xdr:row>
      <xdr:rowOff>707559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700"/>
          <a:ext cx="2552700" cy="69485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0</xdr:row>
      <xdr:rowOff>66675</xdr:rowOff>
    </xdr:from>
    <xdr:to>
      <xdr:col>3</xdr:col>
      <xdr:colOff>451907</xdr:colOff>
      <xdr:row>0</xdr:row>
      <xdr:rowOff>647700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850" y="66675"/>
          <a:ext cx="1880657" cy="581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lveluostot" displayName="Palveluostot" ref="B3:D12" totalsRowShown="0" headerRowDxfId="13" headerRowBorderDxfId="12" tableBorderDxfId="11" totalsRowBorderDxfId="10">
  <autoFilter ref="B3:D1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Ostettavan palvelun sisältö" dataDxfId="9"/>
    <tableColumn id="2" xr3:uid="{00000000-0010-0000-0000-000002000000}" name="Arvio kustannuksista euroina" dataDxfId="8"/>
    <tableColumn id="3" xr3:uid="{00000000-0010-0000-0000-000003000000}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uutSuuretKuluerät" displayName="MuutSuuretKuluerät" ref="B14:D23" totalsRowShown="0" headerRowDxfId="6" headerRowBorderDxfId="5" tableBorderDxfId="4" totalsRowBorderDxfId="3">
  <autoFilter ref="B14:D23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Kulun nimi / sisältö" dataDxfId="2"/>
    <tableColumn id="2" xr3:uid="{00000000-0010-0000-0100-000002000000}" name="Arvio kustannuksista euroina" dataDxfId="1"/>
    <tableColumn id="3" xr3:uid="{00000000-0010-0000-0100-000003000000}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zoomScaleNormal="100" workbookViewId="0">
      <selection activeCell="H49" sqref="H49"/>
    </sheetView>
  </sheetViews>
  <sheetFormatPr defaultColWidth="8.7109375" defaultRowHeight="12.75" x14ac:dyDescent="0.2"/>
  <cols>
    <col min="1" max="1" width="35.42578125" customWidth="1"/>
    <col min="2" max="3" width="12.5703125" customWidth="1"/>
  </cols>
  <sheetData>
    <row r="1" spans="1:5" ht="50.65" customHeight="1" x14ac:dyDescent="0.2">
      <c r="A1" s="105"/>
      <c r="B1" s="105"/>
      <c r="C1" s="105"/>
      <c r="D1" s="105"/>
    </row>
    <row r="2" spans="1:5" ht="23.1" customHeight="1" x14ac:dyDescent="0.2">
      <c r="A2" s="28" t="s">
        <v>0</v>
      </c>
      <c r="B2" s="28"/>
    </row>
    <row r="3" spans="1:5" ht="23.1" customHeight="1" x14ac:dyDescent="0.2">
      <c r="A3" s="100" t="s">
        <v>1</v>
      </c>
      <c r="B3" s="101"/>
    </row>
    <row r="4" spans="1:5" ht="14.65" customHeight="1" x14ac:dyDescent="0.2">
      <c r="A4" s="27" t="s">
        <v>2</v>
      </c>
      <c r="B4" s="69">
        <v>44608</v>
      </c>
    </row>
    <row r="5" spans="1:5" ht="11.65" customHeight="1" x14ac:dyDescent="0.2">
      <c r="A5" s="29" t="s">
        <v>3</v>
      </c>
    </row>
    <row r="6" spans="1:5" ht="12.75" customHeight="1" x14ac:dyDescent="0.2">
      <c r="A6" s="1" t="s">
        <v>4</v>
      </c>
      <c r="B6" s="2"/>
      <c r="C6" s="2"/>
    </row>
    <row r="7" spans="1:5" ht="12.75" customHeight="1" x14ac:dyDescent="0.2">
      <c r="A7" s="3" t="s">
        <v>5</v>
      </c>
      <c r="B7" s="4"/>
      <c r="C7" s="5"/>
    </row>
    <row r="8" spans="1:5" ht="12.75" customHeight="1" x14ac:dyDescent="0.2">
      <c r="A8" s="78" t="s">
        <v>54</v>
      </c>
      <c r="B8" s="79"/>
      <c r="C8" s="80"/>
    </row>
    <row r="9" spans="1:5" ht="12.75" customHeight="1" x14ac:dyDescent="0.2">
      <c r="A9" s="6" t="s">
        <v>6</v>
      </c>
      <c r="B9" s="40"/>
      <c r="C9" s="7"/>
    </row>
    <row r="10" spans="1:5" ht="12.75" customHeight="1" x14ac:dyDescent="0.2">
      <c r="A10" s="78" t="s">
        <v>55</v>
      </c>
      <c r="B10" s="79"/>
      <c r="C10" s="80"/>
    </row>
    <row r="11" spans="1:5" ht="35.65" customHeight="1" x14ac:dyDescent="0.2">
      <c r="A11" s="102" t="s">
        <v>7</v>
      </c>
      <c r="B11" s="102"/>
      <c r="C11" s="77"/>
      <c r="E11" t="s">
        <v>8</v>
      </c>
    </row>
    <row r="12" spans="1:5" x14ac:dyDescent="0.2">
      <c r="A12" s="103" t="s">
        <v>9</v>
      </c>
      <c r="B12" s="104"/>
      <c r="C12" s="104"/>
    </row>
    <row r="13" spans="1:5" ht="20.65" customHeight="1" x14ac:dyDescent="0.2">
      <c r="A13" s="76" t="s">
        <v>56</v>
      </c>
      <c r="B13" s="77"/>
      <c r="C13" s="77"/>
    </row>
    <row r="14" spans="1:5" x14ac:dyDescent="0.2">
      <c r="A14" s="72"/>
      <c r="B14" s="8" t="s">
        <v>10</v>
      </c>
      <c r="C14" s="8" t="s">
        <v>11</v>
      </c>
    </row>
    <row r="15" spans="1:5" ht="13.5" customHeight="1" x14ac:dyDescent="0.2">
      <c r="A15" s="9" t="s">
        <v>12</v>
      </c>
      <c r="B15" s="43">
        <f>'Pilari 4 investointi 1'!B13+'Pilari 4 investointi 2'!B13+'PIlari 4 investointi 3'!B13+'Pilari 4 investointi 4'!B13</f>
        <v>2371100</v>
      </c>
      <c r="C15" s="44">
        <f>B15</f>
        <v>2371100</v>
      </c>
    </row>
    <row r="16" spans="1:5" ht="13.5" customHeight="1" x14ac:dyDescent="0.2">
      <c r="A16" s="87" t="s">
        <v>3</v>
      </c>
      <c r="B16" s="87"/>
      <c r="C16" s="87"/>
    </row>
    <row r="17" spans="1:3" ht="13.5" customHeight="1" x14ac:dyDescent="0.2">
      <c r="A17" s="9" t="s">
        <v>13</v>
      </c>
      <c r="B17" s="43">
        <f>'Pilari 4 investointi 1'!B15+'Pilari 4 investointi 2'!B15+'PIlari 4 investointi 3'!B15+'Pilari 4 investointi 4'!B15</f>
        <v>0</v>
      </c>
      <c r="C17" s="44">
        <f>SUM(B17:B17)</f>
        <v>0</v>
      </c>
    </row>
    <row r="18" spans="1:3" ht="13.5" customHeight="1" x14ac:dyDescent="0.2">
      <c r="A18" s="88"/>
      <c r="B18" s="89"/>
      <c r="C18" s="90"/>
    </row>
    <row r="19" spans="1:3" ht="13.5" customHeight="1" x14ac:dyDescent="0.2">
      <c r="A19" s="84" t="s">
        <v>14</v>
      </c>
      <c r="B19" s="85"/>
      <c r="C19" s="86"/>
    </row>
    <row r="20" spans="1:3" ht="13.5" customHeight="1" x14ac:dyDescent="0.2">
      <c r="A20" s="14" t="s">
        <v>15</v>
      </c>
      <c r="B20" s="43">
        <f>'Pilari 4 investointi 1'!B18+'Pilari 4 investointi 2'!B18+'PIlari 4 investointi 3'!B18+'Pilari 4 investointi 4'!B18</f>
        <v>1154654</v>
      </c>
      <c r="C20" s="65">
        <f>SUM(B20:B20)</f>
        <v>1154654</v>
      </c>
    </row>
    <row r="21" spans="1:3" ht="13.5" customHeight="1" x14ac:dyDescent="0.2">
      <c r="A21" s="14" t="s">
        <v>16</v>
      </c>
      <c r="B21" s="43">
        <f>'Pilari 4 investointi 1'!B19+'Pilari 4 investointi 2'!B19+'PIlari 4 investointi 3'!B19+'Pilari 4 investointi 4'!B19</f>
        <v>0</v>
      </c>
      <c r="C21" s="65">
        <f>SUM(B21:B21)</f>
        <v>0</v>
      </c>
    </row>
    <row r="22" spans="1:3" x14ac:dyDescent="0.2">
      <c r="A22" s="11" t="s">
        <v>17</v>
      </c>
      <c r="B22" s="43">
        <f>'Pilari 4 investointi 1'!B20+'Pilari 4 investointi 2'!B20+'PIlari 4 investointi 3'!B20+'Pilari 4 investointi 4'!B20</f>
        <v>30000</v>
      </c>
      <c r="C22" s="65">
        <f>SUM(B22:B22)</f>
        <v>30000</v>
      </c>
    </row>
    <row r="23" spans="1:3" x14ac:dyDescent="0.2">
      <c r="A23" s="11" t="s">
        <v>18</v>
      </c>
      <c r="B23" s="43">
        <f>'Pilari 4 investointi 1'!B21+'Pilari 4 investointi 2'!B21+'PIlari 4 investointi 3'!B21+'Pilari 4 investointi 4'!B21</f>
        <v>0</v>
      </c>
      <c r="C23" s="65">
        <f>SUM(B23:B23)</f>
        <v>0</v>
      </c>
    </row>
    <row r="24" spans="1:3" x14ac:dyDescent="0.2">
      <c r="A24" s="13" t="s">
        <v>19</v>
      </c>
      <c r="B24" s="44">
        <f>SUM(B20:B23)</f>
        <v>1184654</v>
      </c>
      <c r="C24" s="44">
        <f>SUM(B24:B24)</f>
        <v>1184654</v>
      </c>
    </row>
    <row r="25" spans="1:3" x14ac:dyDescent="0.2">
      <c r="A25" s="97" t="s">
        <v>3</v>
      </c>
      <c r="B25" s="98"/>
      <c r="C25" s="99"/>
    </row>
    <row r="26" spans="1:3" ht="13.5" customHeight="1" x14ac:dyDescent="0.2">
      <c r="A26" s="9" t="s">
        <v>20</v>
      </c>
      <c r="B26" s="43">
        <f>'Pilari 4 investointi 1'!B24+'Pilari 4 investointi 2'!B24+'PIlari 4 investointi 3'!B24+'Pilari 4 investointi 4'!B24</f>
        <v>0</v>
      </c>
      <c r="C26" s="44">
        <f>SUM(B26:B26)</f>
        <v>0</v>
      </c>
    </row>
    <row r="27" spans="1:3" ht="13.5" customHeight="1" x14ac:dyDescent="0.2">
      <c r="A27" s="97" t="s">
        <v>3</v>
      </c>
      <c r="B27" s="98"/>
      <c r="C27" s="99"/>
    </row>
    <row r="28" spans="1:3" ht="13.5" customHeight="1" x14ac:dyDescent="0.2">
      <c r="A28" s="9" t="s">
        <v>21</v>
      </c>
      <c r="B28" s="43">
        <f>'Pilari 4 investointi 1'!B26+'Pilari 4 investointi 2'!B26+'PIlari 4 investointi 3'!B26+'Pilari 4 investointi 4'!B26</f>
        <v>0</v>
      </c>
      <c r="C28" s="44">
        <f>SUM(B28:B28)</f>
        <v>0</v>
      </c>
    </row>
    <row r="29" spans="1:3" ht="13.5" customHeight="1" x14ac:dyDescent="0.2">
      <c r="A29" s="91" t="s">
        <v>3</v>
      </c>
      <c r="B29" s="92"/>
      <c r="C29" s="93"/>
    </row>
    <row r="30" spans="1:3" ht="13.5" customHeight="1" x14ac:dyDescent="0.2">
      <c r="A30" s="9" t="s">
        <v>22</v>
      </c>
      <c r="B30" s="43">
        <f>'Pilari 4 investointi 1'!B28+'Pilari 4 investointi 2'!B28+'PIlari 4 investointi 3'!B28+'Pilari 4 investointi 4'!B28</f>
        <v>28222.639999999999</v>
      </c>
      <c r="C30" s="44">
        <f>SUM(B30:B30)</f>
        <v>28222.639999999999</v>
      </c>
    </row>
    <row r="31" spans="1:3" ht="13.5" customHeight="1" x14ac:dyDescent="0.2">
      <c r="A31" s="91" t="s">
        <v>3</v>
      </c>
      <c r="B31" s="92"/>
      <c r="C31" s="93"/>
    </row>
    <row r="32" spans="1:3" ht="13.5" customHeight="1" x14ac:dyDescent="0.2">
      <c r="A32" s="84" t="s">
        <v>23</v>
      </c>
      <c r="B32" s="85"/>
      <c r="C32" s="86"/>
    </row>
    <row r="33" spans="1:3" ht="13.5" customHeight="1" x14ac:dyDescent="0.2">
      <c r="A33" s="11" t="s">
        <v>24</v>
      </c>
      <c r="B33" s="43">
        <f>'Pilari 4 investointi 1'!B31+'Pilari 4 investointi 2'!B31+'PIlari 4 investointi 3'!B31+'Pilari 4 investointi 4'!B31</f>
        <v>0</v>
      </c>
      <c r="C33" s="65">
        <f>SUM(B33:B33)</f>
        <v>0</v>
      </c>
    </row>
    <row r="34" spans="1:3" ht="13.5" customHeight="1" x14ac:dyDescent="0.2">
      <c r="A34" s="11" t="s">
        <v>25</v>
      </c>
      <c r="B34" s="43">
        <f>'Pilari 4 investointi 1'!B32+'Pilari 4 investointi 2'!B32+'PIlari 4 investointi 3'!B32+'Pilari 4 investointi 4'!B32</f>
        <v>32550</v>
      </c>
      <c r="C34" s="65">
        <f>SUM(B34:B34)</f>
        <v>32550</v>
      </c>
    </row>
    <row r="35" spans="1:3" ht="13.5" customHeight="1" x14ac:dyDescent="0.2">
      <c r="A35" s="11" t="s">
        <v>26</v>
      </c>
      <c r="B35" s="43">
        <f>'Pilari 4 investointi 1'!B33+'Pilari 4 investointi 2'!B33+'PIlari 4 investointi 3'!B33+'Pilari 4 investointi 4'!B33</f>
        <v>0</v>
      </c>
      <c r="C35" s="65">
        <f>SUM(B35:B35)</f>
        <v>0</v>
      </c>
    </row>
    <row r="36" spans="1:3" ht="13.5" customHeight="1" x14ac:dyDescent="0.2">
      <c r="A36" s="11" t="s">
        <v>27</v>
      </c>
      <c r="B36" s="43">
        <f>'Pilari 4 investointi 1'!B34+'Pilari 4 investointi 2'!B34+'PIlari 4 investointi 3'!B34+'Pilari 4 investointi 4'!B34</f>
        <v>0</v>
      </c>
      <c r="C36" s="65">
        <f>SUM(B36:B36)</f>
        <v>0</v>
      </c>
    </row>
    <row r="37" spans="1:3" ht="12.75" customHeight="1" x14ac:dyDescent="0.2">
      <c r="A37" s="9" t="s">
        <v>28</v>
      </c>
      <c r="B37" s="44">
        <f>SUM(B33:B36)</f>
        <v>32550</v>
      </c>
      <c r="C37" s="44">
        <f>SUM(B37:B37)</f>
        <v>32550</v>
      </c>
    </row>
    <row r="38" spans="1:3" ht="13.5" customHeight="1" x14ac:dyDescent="0.2">
      <c r="A38" s="91" t="s">
        <v>3</v>
      </c>
      <c r="B38" s="92"/>
      <c r="C38" s="93"/>
    </row>
    <row r="39" spans="1:3" ht="27" customHeight="1" x14ac:dyDescent="0.2">
      <c r="A39" s="9" t="s">
        <v>29</v>
      </c>
      <c r="B39" s="43">
        <f>'Pilari 4 investointi 1'!B37+'Pilari 4 investointi 2'!B37+'PIlari 4 investointi 3'!B37+'Pilari 4 investointi 4'!B37</f>
        <v>0</v>
      </c>
      <c r="C39" s="44">
        <f>SUM(B39:B39)</f>
        <v>0</v>
      </c>
    </row>
    <row r="40" spans="1:3" ht="13.5" thickBot="1" x14ac:dyDescent="0.25">
      <c r="A40" s="94"/>
      <c r="B40" s="95"/>
      <c r="C40" s="96"/>
    </row>
    <row r="41" spans="1:3" ht="13.5" customHeight="1" thickTop="1" thickBot="1" x14ac:dyDescent="0.25">
      <c r="A41" s="15" t="s">
        <v>30</v>
      </c>
      <c r="B41" s="45">
        <f>SUM(B15,B17,B24,B26,B28,B30,B37,B39)</f>
        <v>3616526.64</v>
      </c>
      <c r="C41" s="45">
        <f>SUM(B41:B41)</f>
        <v>3616526.64</v>
      </c>
    </row>
    <row r="42" spans="1:3" ht="13.5" customHeight="1" thickTop="1" x14ac:dyDescent="0.2">
      <c r="A42" s="81" t="s">
        <v>3</v>
      </c>
      <c r="B42" s="82"/>
      <c r="C42" s="83"/>
    </row>
    <row r="43" spans="1:3" ht="27" customHeight="1" x14ac:dyDescent="0.2">
      <c r="A43" s="9" t="s">
        <v>31</v>
      </c>
      <c r="B43" s="43">
        <f>'Pilari 4 investointi 1'!B41+'Pilari 4 investointi 2'!B41+'PIlari 4 investointi 3'!B41+'Pilari 4 investointi 4'!B41</f>
        <v>0</v>
      </c>
      <c r="C43" s="66">
        <f t="shared" ref="C43:C48" si="0">SUM(B43:B43)</f>
        <v>0</v>
      </c>
    </row>
    <row r="44" spans="1:3" ht="13.5" customHeight="1" thickBot="1" x14ac:dyDescent="0.25">
      <c r="A44" s="17" t="s">
        <v>32</v>
      </c>
      <c r="B44" s="43">
        <f>'Pilari 4 investointi 1'!B42+'Pilari 4 investointi 2'!B42+'PIlari 4 investointi 3'!B42+'Pilari 4 investointi 4'!B42</f>
        <v>0</v>
      </c>
      <c r="C44" s="67">
        <f t="shared" si="0"/>
        <v>0</v>
      </c>
    </row>
    <row r="45" spans="1:3" ht="24.75" customHeight="1" thickTop="1" thickBot="1" x14ac:dyDescent="0.25">
      <c r="A45" s="19" t="s">
        <v>33</v>
      </c>
      <c r="B45" s="46">
        <f>(B41-B43-B44)</f>
        <v>3616526.64</v>
      </c>
      <c r="C45" s="46">
        <f t="shared" si="0"/>
        <v>3616526.64</v>
      </c>
    </row>
    <row r="46" spans="1:3" ht="13.5" customHeight="1" thickTop="1" x14ac:dyDescent="0.2">
      <c r="A46" s="20" t="s">
        <v>34</v>
      </c>
      <c r="B46" s="43">
        <f>'Pilari 4 investointi 1'!B44+'Pilari 4 investointi 2'!B44+'PIlari 4 investointi 3'!B44+'Pilari 4 investointi 4'!B44</f>
        <v>0</v>
      </c>
      <c r="C46" s="68">
        <f t="shared" si="0"/>
        <v>0</v>
      </c>
    </row>
    <row r="47" spans="1:3" ht="24" x14ac:dyDescent="0.2">
      <c r="A47" s="9" t="s">
        <v>35</v>
      </c>
      <c r="B47" s="43">
        <f>'Pilari 4 investointi 1'!B45+'Pilari 4 investointi 2'!B45+'PIlari 4 investointi 3'!B45+'Pilari 4 investointi 4'!B45</f>
        <v>0</v>
      </c>
      <c r="C47" s="66">
        <f t="shared" si="0"/>
        <v>0</v>
      </c>
    </row>
    <row r="48" spans="1:3" x14ac:dyDescent="0.2">
      <c r="A48" s="9" t="s">
        <v>36</v>
      </c>
      <c r="B48" s="47">
        <f>(B45-B46-B47)</f>
        <v>3616526.64</v>
      </c>
      <c r="C48" s="47">
        <f t="shared" si="0"/>
        <v>3616526.64</v>
      </c>
    </row>
    <row r="49" spans="1:3" x14ac:dyDescent="0.2">
      <c r="A49" s="30" t="s">
        <v>37</v>
      </c>
      <c r="B49" s="21"/>
      <c r="C49" s="21"/>
    </row>
    <row r="50" spans="1:3" x14ac:dyDescent="0.2">
      <c r="A50" s="22"/>
      <c r="B50" s="21"/>
      <c r="C50" s="21"/>
    </row>
  </sheetData>
  <sheetProtection algorithmName="SHA-512" hashValue="WZAcyft9BwRYWDBv5D8MVDMsaZ21Fn3x+JvAcShFlrFH3U6bDUlPzDkfUT8C/P1/zzRD2qYtBUbotIXntCxVHg==" saltValue="th/9VxFGgO++dEc++Sdbfg==" spinCount="100000" sheet="1" objects="1" scenarios="1"/>
  <protectedRanges>
    <protectedRange algorithmName="SHA-512" hashValue="hlq2J6sWUVeyw7LIKcwlhQx+X1fPqdHiwrifeCEF/4AKYIpHtxnPIGvvn3mOEL+nfImySOSQqGHvaQypxRMLCQ==" saltValue="D9Ou8bxrdoBiCgVgb34a3A==" spinCount="100000" sqref="B4 A8 A10 A13" name="Alue1"/>
  </protectedRanges>
  <mergeCells count="18">
    <mergeCell ref="A8:C8"/>
    <mergeCell ref="A3:B3"/>
    <mergeCell ref="A11:C11"/>
    <mergeCell ref="A12:C12"/>
    <mergeCell ref="A1:D1"/>
    <mergeCell ref="A13:C13"/>
    <mergeCell ref="A10:C10"/>
    <mergeCell ref="A42:C42"/>
    <mergeCell ref="A19:C19"/>
    <mergeCell ref="A32:C32"/>
    <mergeCell ref="A16:C16"/>
    <mergeCell ref="A18:C18"/>
    <mergeCell ref="A38:C38"/>
    <mergeCell ref="A40:C40"/>
    <mergeCell ref="A25:C25"/>
    <mergeCell ref="A29:C29"/>
    <mergeCell ref="A27:C27"/>
    <mergeCell ref="A31:C3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D16" sqref="D16"/>
    </sheetView>
  </sheetViews>
  <sheetFormatPr defaultColWidth="8.7109375" defaultRowHeight="12.75" x14ac:dyDescent="0.2"/>
  <cols>
    <col min="1" max="1" width="18.42578125" customWidth="1"/>
    <col min="2" max="2" width="26.42578125" customWidth="1"/>
    <col min="3" max="3" width="33.42578125" customWidth="1"/>
    <col min="4" max="4" width="37.7109375" customWidth="1"/>
  </cols>
  <sheetData>
    <row r="1" spans="1:4" ht="15.75" x14ac:dyDescent="0.25">
      <c r="A1" s="31" t="s">
        <v>38</v>
      </c>
    </row>
    <row r="2" spans="1:4" ht="30" customHeight="1" x14ac:dyDescent="0.2">
      <c r="A2" s="106" t="s">
        <v>39</v>
      </c>
      <c r="B2" s="77"/>
      <c r="C2" s="77"/>
      <c r="D2" s="77"/>
    </row>
    <row r="3" spans="1:4" x14ac:dyDescent="0.2">
      <c r="A3" s="41" t="s">
        <v>40</v>
      </c>
      <c r="B3" s="34" t="s">
        <v>41</v>
      </c>
      <c r="C3" s="35" t="s">
        <v>42</v>
      </c>
      <c r="D3" s="36" t="s">
        <v>43</v>
      </c>
    </row>
    <row r="4" spans="1:4" x14ac:dyDescent="0.2">
      <c r="A4" s="25">
        <v>1</v>
      </c>
      <c r="B4" s="32" t="s">
        <v>57</v>
      </c>
      <c r="C4" s="73">
        <v>80000</v>
      </c>
      <c r="D4" s="33" t="s">
        <v>64</v>
      </c>
    </row>
    <row r="5" spans="1:4" ht="15" x14ac:dyDescent="0.25">
      <c r="A5" s="25">
        <v>1</v>
      </c>
      <c r="B5" s="74" t="s">
        <v>58</v>
      </c>
      <c r="C5" s="73">
        <v>205000</v>
      </c>
      <c r="D5" s="33" t="s">
        <v>65</v>
      </c>
    </row>
    <row r="6" spans="1:4" ht="15" x14ac:dyDescent="0.25">
      <c r="A6" s="25">
        <v>1</v>
      </c>
      <c r="B6" s="74" t="s">
        <v>59</v>
      </c>
      <c r="C6" s="73">
        <v>150000</v>
      </c>
      <c r="D6" s="33" t="s">
        <v>65</v>
      </c>
    </row>
    <row r="7" spans="1:4" ht="15" x14ac:dyDescent="0.25">
      <c r="A7" s="25">
        <v>1</v>
      </c>
      <c r="B7" s="74" t="s">
        <v>60</v>
      </c>
      <c r="C7" s="73">
        <v>240000</v>
      </c>
      <c r="D7" s="33" t="s">
        <v>65</v>
      </c>
    </row>
    <row r="8" spans="1:4" x14ac:dyDescent="0.2">
      <c r="A8" s="25">
        <v>4</v>
      </c>
      <c r="B8" s="32" t="s">
        <v>63</v>
      </c>
      <c r="C8" s="73">
        <v>149654</v>
      </c>
      <c r="D8" s="33" t="s">
        <v>65</v>
      </c>
    </row>
    <row r="9" spans="1:4" ht="15" x14ac:dyDescent="0.25">
      <c r="A9" s="25">
        <v>4</v>
      </c>
      <c r="B9" s="32" t="s">
        <v>61</v>
      </c>
      <c r="C9" s="75">
        <v>120000</v>
      </c>
      <c r="D9" s="33" t="s">
        <v>65</v>
      </c>
    </row>
    <row r="10" spans="1:4" ht="15" x14ac:dyDescent="0.25">
      <c r="A10" s="25">
        <v>4</v>
      </c>
      <c r="B10" s="32" t="s">
        <v>62</v>
      </c>
      <c r="C10" s="75">
        <v>210000</v>
      </c>
      <c r="D10" s="33" t="s">
        <v>65</v>
      </c>
    </row>
    <row r="11" spans="1:4" x14ac:dyDescent="0.2">
      <c r="A11" s="25"/>
      <c r="B11" s="32"/>
      <c r="C11" s="25"/>
      <c r="D11" s="33"/>
    </row>
    <row r="12" spans="1:4" x14ac:dyDescent="0.2">
      <c r="A12" s="25"/>
      <c r="B12" s="37"/>
      <c r="C12" s="38"/>
      <c r="D12" s="39"/>
    </row>
    <row r="13" spans="1:4" ht="30" customHeight="1" x14ac:dyDescent="0.2">
      <c r="A13" s="106" t="s">
        <v>44</v>
      </c>
      <c r="B13" s="77"/>
      <c r="C13" s="77"/>
      <c r="D13" s="77"/>
    </row>
    <row r="14" spans="1:4" s="26" customFormat="1" x14ac:dyDescent="0.2">
      <c r="A14" s="41" t="s">
        <v>40</v>
      </c>
      <c r="B14" s="34" t="s">
        <v>45</v>
      </c>
      <c r="C14" s="35" t="s">
        <v>42</v>
      </c>
      <c r="D14" s="36" t="s">
        <v>46</v>
      </c>
    </row>
    <row r="15" spans="1:4" x14ac:dyDescent="0.2">
      <c r="A15" s="25"/>
      <c r="B15" s="32"/>
      <c r="C15" s="25"/>
      <c r="D15" s="33"/>
    </row>
    <row r="16" spans="1:4" x14ac:dyDescent="0.2">
      <c r="A16" s="25"/>
      <c r="B16" s="32"/>
      <c r="C16" s="25"/>
      <c r="D16" s="33"/>
    </row>
    <row r="17" spans="1:4" x14ac:dyDescent="0.2">
      <c r="A17" s="25"/>
      <c r="B17" s="32"/>
      <c r="C17" s="25"/>
      <c r="D17" s="33"/>
    </row>
    <row r="18" spans="1:4" x14ac:dyDescent="0.2">
      <c r="A18" s="25"/>
      <c r="B18" s="32"/>
      <c r="C18" s="25"/>
      <c r="D18" s="33"/>
    </row>
    <row r="19" spans="1:4" x14ac:dyDescent="0.2">
      <c r="A19" s="25"/>
      <c r="B19" s="32"/>
      <c r="C19" s="25"/>
      <c r="D19" s="33"/>
    </row>
    <row r="20" spans="1:4" x14ac:dyDescent="0.2">
      <c r="A20" s="25"/>
      <c r="B20" s="32"/>
      <c r="C20" s="25"/>
      <c r="D20" s="33"/>
    </row>
    <row r="21" spans="1:4" x14ac:dyDescent="0.2">
      <c r="A21" s="25"/>
      <c r="B21" s="32"/>
      <c r="C21" s="25"/>
      <c r="D21" s="33"/>
    </row>
    <row r="22" spans="1:4" x14ac:dyDescent="0.2">
      <c r="A22" s="25"/>
      <c r="B22" s="32"/>
      <c r="C22" s="25"/>
      <c r="D22" s="33"/>
    </row>
    <row r="23" spans="1:4" x14ac:dyDescent="0.2">
      <c r="A23" s="25"/>
      <c r="B23" s="37"/>
      <c r="C23" s="38"/>
      <c r="D23" s="39"/>
    </row>
    <row r="24" spans="1:4" x14ac:dyDescent="0.2">
      <c r="B24" s="29" t="s">
        <v>37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8"/>
  <sheetViews>
    <sheetView topLeftCell="A19" zoomScale="85" zoomScaleNormal="85" workbookViewId="0">
      <selection activeCell="B46" sqref="B46"/>
    </sheetView>
  </sheetViews>
  <sheetFormatPr defaultColWidth="8.7109375" defaultRowHeight="12.75" x14ac:dyDescent="0.2"/>
  <cols>
    <col min="1" max="1" width="35.42578125" customWidth="1"/>
    <col min="2" max="3" width="12.5703125" customWidth="1"/>
  </cols>
  <sheetData>
    <row r="1" spans="1:4" ht="60.6" customHeight="1" x14ac:dyDescent="0.2">
      <c r="A1" s="105"/>
      <c r="B1" s="105"/>
      <c r="C1" s="105"/>
      <c r="D1" s="105"/>
    </row>
    <row r="2" spans="1:4" ht="72.599999999999994" customHeight="1" x14ac:dyDescent="0.2">
      <c r="A2" s="129" t="s">
        <v>47</v>
      </c>
      <c r="B2" s="130"/>
      <c r="C2" s="130"/>
    </row>
    <row r="3" spans="1:4" ht="27" customHeight="1" x14ac:dyDescent="0.2">
      <c r="A3" s="100" t="s">
        <v>48</v>
      </c>
      <c r="B3" s="101"/>
    </row>
    <row r="4" spans="1:4" ht="21.6" customHeight="1" x14ac:dyDescent="0.2">
      <c r="A4" s="27" t="s">
        <v>2</v>
      </c>
      <c r="B4" s="42">
        <f>Talousarvio!B4</f>
        <v>44608</v>
      </c>
    </row>
    <row r="5" spans="1:4" ht="17.100000000000001" customHeight="1" x14ac:dyDescent="0.2">
      <c r="A5" s="1" t="s">
        <v>4</v>
      </c>
      <c r="B5" s="2"/>
      <c r="C5" s="2"/>
    </row>
    <row r="6" spans="1:4" ht="12.75" customHeight="1" x14ac:dyDescent="0.2">
      <c r="A6" s="3" t="s">
        <v>5</v>
      </c>
      <c r="B6" s="4"/>
      <c r="C6" s="5"/>
    </row>
    <row r="7" spans="1:4" ht="12.75" customHeight="1" x14ac:dyDescent="0.2">
      <c r="A7" s="131"/>
      <c r="B7" s="130"/>
      <c r="C7" s="132"/>
    </row>
    <row r="8" spans="1:4" ht="12.75" customHeight="1" x14ac:dyDescent="0.2">
      <c r="A8" s="6" t="s">
        <v>6</v>
      </c>
      <c r="B8" s="40"/>
      <c r="C8" s="7"/>
    </row>
    <row r="9" spans="1:4" ht="12.75" customHeight="1" x14ac:dyDescent="0.2">
      <c r="A9" s="131" t="str">
        <f>Talousarvio!A10</f>
        <v>0828255-9</v>
      </c>
      <c r="B9" s="130"/>
      <c r="C9" s="132"/>
    </row>
    <row r="10" spans="1:4" ht="12.75" customHeight="1" x14ac:dyDescent="0.2">
      <c r="A10" s="103" t="s">
        <v>9</v>
      </c>
      <c r="B10" s="104"/>
      <c r="C10" s="104"/>
    </row>
    <row r="11" spans="1:4" ht="26.65" customHeight="1" x14ac:dyDescent="0.2">
      <c r="A11" s="76"/>
      <c r="B11" s="77"/>
      <c r="C11" s="77"/>
    </row>
    <row r="12" spans="1:4" x14ac:dyDescent="0.2">
      <c r="A12" s="72"/>
      <c r="B12" s="8" t="s">
        <v>10</v>
      </c>
      <c r="C12" s="8" t="s">
        <v>11</v>
      </c>
    </row>
    <row r="13" spans="1:4" x14ac:dyDescent="0.2">
      <c r="A13" s="54" t="s">
        <v>12</v>
      </c>
      <c r="B13" s="71">
        <v>1883780</v>
      </c>
      <c r="C13" s="44">
        <f>SUM(B13:B13)</f>
        <v>1883780</v>
      </c>
    </row>
    <row r="14" spans="1:4" x14ac:dyDescent="0.2">
      <c r="A14" s="125"/>
      <c r="B14" s="125"/>
      <c r="C14" s="125"/>
    </row>
    <row r="15" spans="1:4" ht="13.5" customHeight="1" x14ac:dyDescent="0.2">
      <c r="A15" s="54" t="s">
        <v>13</v>
      </c>
      <c r="B15" s="50"/>
      <c r="C15" s="44">
        <f>SUM(B15:B15)</f>
        <v>0</v>
      </c>
    </row>
    <row r="16" spans="1:4" ht="13.5" customHeight="1" x14ac:dyDescent="0.2">
      <c r="A16" s="116"/>
      <c r="B16" s="117"/>
      <c r="C16" s="118"/>
    </row>
    <row r="17" spans="1:3" ht="13.5" customHeight="1" x14ac:dyDescent="0.2">
      <c r="A17" s="110" t="s">
        <v>14</v>
      </c>
      <c r="B17" s="111"/>
      <c r="C17" s="112"/>
    </row>
    <row r="18" spans="1:3" ht="13.5" customHeight="1" x14ac:dyDescent="0.2">
      <c r="A18" s="51" t="s">
        <v>15</v>
      </c>
      <c r="B18" s="50">
        <v>675000</v>
      </c>
      <c r="C18" s="65">
        <f>SUM(B18:B18)</f>
        <v>675000</v>
      </c>
    </row>
    <row r="19" spans="1:3" ht="13.5" customHeight="1" x14ac:dyDescent="0.2">
      <c r="A19" s="51" t="s">
        <v>16</v>
      </c>
      <c r="B19" s="50"/>
      <c r="C19" s="65">
        <f>SUM(B19:B19)</f>
        <v>0</v>
      </c>
    </row>
    <row r="20" spans="1:3" ht="13.5" customHeight="1" x14ac:dyDescent="0.2">
      <c r="A20" s="52" t="s">
        <v>17</v>
      </c>
      <c r="B20" s="50">
        <v>30000</v>
      </c>
      <c r="C20" s="65">
        <f>SUM(B20:B20)</f>
        <v>30000</v>
      </c>
    </row>
    <row r="21" spans="1:3" ht="13.5" customHeight="1" x14ac:dyDescent="0.2">
      <c r="A21" s="52" t="s">
        <v>18</v>
      </c>
      <c r="B21" s="50"/>
      <c r="C21" s="65">
        <f>SUM(B21:B21)</f>
        <v>0</v>
      </c>
    </row>
    <row r="22" spans="1:3" x14ac:dyDescent="0.2">
      <c r="A22" s="53" t="s">
        <v>19</v>
      </c>
      <c r="B22" s="49">
        <f>SUM(B18:B21)</f>
        <v>705000</v>
      </c>
      <c r="C22" s="44">
        <f>SUM(B22:B22)</f>
        <v>705000</v>
      </c>
    </row>
    <row r="23" spans="1:3" x14ac:dyDescent="0.2">
      <c r="A23" s="122" t="s">
        <v>3</v>
      </c>
      <c r="B23" s="123"/>
      <c r="C23" s="124"/>
    </row>
    <row r="24" spans="1:3" x14ac:dyDescent="0.2">
      <c r="A24" s="54" t="s">
        <v>20</v>
      </c>
      <c r="B24" s="70"/>
      <c r="C24" s="44">
        <f>SUM(B24:B24)</f>
        <v>0</v>
      </c>
    </row>
    <row r="25" spans="1:3" x14ac:dyDescent="0.2">
      <c r="A25" s="119" t="s">
        <v>3</v>
      </c>
      <c r="B25" s="120"/>
      <c r="C25" s="121"/>
    </row>
    <row r="26" spans="1:3" ht="13.5" customHeight="1" x14ac:dyDescent="0.2">
      <c r="A26" s="54" t="s">
        <v>21</v>
      </c>
      <c r="B26" s="71"/>
      <c r="C26" s="44">
        <f>SUM(B26:B26)</f>
        <v>0</v>
      </c>
    </row>
    <row r="27" spans="1:3" ht="13.5" customHeight="1" x14ac:dyDescent="0.2">
      <c r="A27" s="113" t="s">
        <v>3</v>
      </c>
      <c r="B27" s="114"/>
      <c r="C27" s="115"/>
    </row>
    <row r="28" spans="1:3" ht="13.5" customHeight="1" x14ac:dyDescent="0.2">
      <c r="A28" s="54" t="s">
        <v>22</v>
      </c>
      <c r="B28" s="71">
        <v>28222.639999999999</v>
      </c>
      <c r="C28" s="44">
        <f>SUM(B28:B28)</f>
        <v>28222.639999999999</v>
      </c>
    </row>
    <row r="29" spans="1:3" ht="13.5" customHeight="1" x14ac:dyDescent="0.2">
      <c r="A29" s="113" t="s">
        <v>3</v>
      </c>
      <c r="B29" s="114"/>
      <c r="C29" s="115"/>
    </row>
    <row r="30" spans="1:3" ht="13.5" customHeight="1" x14ac:dyDescent="0.2">
      <c r="A30" s="110" t="s">
        <v>23</v>
      </c>
      <c r="B30" s="111"/>
      <c r="C30" s="112"/>
    </row>
    <row r="31" spans="1:3" ht="13.5" customHeight="1" x14ac:dyDescent="0.2">
      <c r="A31" s="52" t="s">
        <v>24</v>
      </c>
      <c r="B31" s="50"/>
      <c r="C31" s="65">
        <f>SUM(B31:B31)</f>
        <v>0</v>
      </c>
    </row>
    <row r="32" spans="1:3" ht="13.5" customHeight="1" x14ac:dyDescent="0.2">
      <c r="A32" s="52" t="s">
        <v>25</v>
      </c>
      <c r="B32" s="50">
        <v>26250</v>
      </c>
      <c r="C32" s="65">
        <f>SUM(B32:B32)</f>
        <v>26250</v>
      </c>
    </row>
    <row r="33" spans="1:3" ht="13.5" customHeight="1" x14ac:dyDescent="0.2">
      <c r="A33" s="52" t="s">
        <v>26</v>
      </c>
      <c r="B33" s="50"/>
      <c r="C33" s="65">
        <f>SUM(B33:B33)</f>
        <v>0</v>
      </c>
    </row>
    <row r="34" spans="1:3" ht="13.5" customHeight="1" x14ac:dyDescent="0.2">
      <c r="A34" s="52" t="s">
        <v>27</v>
      </c>
      <c r="B34" s="50"/>
      <c r="C34" s="65">
        <f>SUM(B34:B34)</f>
        <v>0</v>
      </c>
    </row>
    <row r="35" spans="1:3" ht="13.5" customHeight="1" x14ac:dyDescent="0.2">
      <c r="A35" s="54" t="s">
        <v>28</v>
      </c>
      <c r="B35" s="49">
        <f>SUM(B31:B34)</f>
        <v>26250</v>
      </c>
      <c r="C35" s="44">
        <f>SUM(B35:B35)</f>
        <v>26250</v>
      </c>
    </row>
    <row r="36" spans="1:3" ht="13.5" customHeight="1" x14ac:dyDescent="0.2">
      <c r="A36" s="113" t="s">
        <v>3</v>
      </c>
      <c r="B36" s="114"/>
      <c r="C36" s="115"/>
    </row>
    <row r="37" spans="1:3" ht="12.75" customHeight="1" x14ac:dyDescent="0.2">
      <c r="A37" s="54" t="s">
        <v>29</v>
      </c>
      <c r="B37" s="55"/>
      <c r="C37" s="44">
        <f>SUM(B37:B37)</f>
        <v>0</v>
      </c>
    </row>
    <row r="38" spans="1:3" ht="13.5" customHeight="1" thickBot="1" x14ac:dyDescent="0.25">
      <c r="A38" s="126"/>
      <c r="B38" s="127"/>
      <c r="C38" s="128"/>
    </row>
    <row r="39" spans="1:3" ht="27" customHeight="1" thickTop="1" thickBot="1" x14ac:dyDescent="0.25">
      <c r="A39" s="56" t="s">
        <v>30</v>
      </c>
      <c r="B39" s="57">
        <f>SUM(B13,B15,B22,B24,B26,B28,B35,B37)</f>
        <v>2643252.64</v>
      </c>
      <c r="C39" s="45">
        <f>SUM(B39:B39)</f>
        <v>2643252.64</v>
      </c>
    </row>
    <row r="40" spans="1:3" ht="13.5" thickTop="1" x14ac:dyDescent="0.2">
      <c r="A40" s="107" t="s">
        <v>3</v>
      </c>
      <c r="B40" s="108"/>
      <c r="C40" s="109"/>
    </row>
    <row r="41" spans="1:3" ht="13.5" customHeight="1" x14ac:dyDescent="0.2">
      <c r="A41" s="54" t="s">
        <v>31</v>
      </c>
      <c r="B41" s="50"/>
      <c r="C41" s="66">
        <f t="shared" ref="C41:C46" si="0">SUM(B41:B41)</f>
        <v>0</v>
      </c>
    </row>
    <row r="42" spans="1:3" ht="13.5" customHeight="1" thickBot="1" x14ac:dyDescent="0.25">
      <c r="A42" s="58" t="s">
        <v>32</v>
      </c>
      <c r="B42" s="59"/>
      <c r="C42" s="67">
        <f t="shared" si="0"/>
        <v>0</v>
      </c>
    </row>
    <row r="43" spans="1:3" ht="27" customHeight="1" thickTop="1" thickBot="1" x14ac:dyDescent="0.25">
      <c r="A43" s="60" t="s">
        <v>33</v>
      </c>
      <c r="B43" s="61">
        <f>(B39-B41-B42)</f>
        <v>2643252.64</v>
      </c>
      <c r="C43" s="46">
        <f t="shared" si="0"/>
        <v>2643252.64</v>
      </c>
    </row>
    <row r="44" spans="1:3" ht="13.5" customHeight="1" thickTop="1" x14ac:dyDescent="0.2">
      <c r="A44" s="62" t="s">
        <v>34</v>
      </c>
      <c r="B44" s="63"/>
      <c r="C44" s="68">
        <f t="shared" si="0"/>
        <v>0</v>
      </c>
    </row>
    <row r="45" spans="1:3" ht="24.75" customHeight="1" x14ac:dyDescent="0.2">
      <c r="A45" s="54" t="s">
        <v>35</v>
      </c>
      <c r="B45" s="50"/>
      <c r="C45" s="66">
        <f t="shared" si="0"/>
        <v>0</v>
      </c>
    </row>
    <row r="46" spans="1:3" ht="13.5" customHeight="1" x14ac:dyDescent="0.2">
      <c r="A46" s="54" t="s">
        <v>36</v>
      </c>
      <c r="B46" s="64">
        <f>(B43-B44-B45)</f>
        <v>2643252.64</v>
      </c>
      <c r="C46" s="47">
        <f t="shared" si="0"/>
        <v>2643252.64</v>
      </c>
    </row>
    <row r="47" spans="1:3" x14ac:dyDescent="0.2">
      <c r="A47" s="30" t="s">
        <v>37</v>
      </c>
      <c r="B47" s="21"/>
      <c r="C47" s="21"/>
    </row>
    <row r="48" spans="1:3" x14ac:dyDescent="0.2">
      <c r="A48" s="22"/>
      <c r="B48" s="21"/>
      <c r="C48" s="21"/>
    </row>
  </sheetData>
  <sheetProtection algorithmName="SHA-512" hashValue="UslcPc5ingdQuu4PAsdmdUBENvjp9AzxxryWtcNqjMIPAN7hfKOw4g6gwRNB0jaCDq8im/Nl8sHxp5iXtY+HoA==" saltValue="w6ghRa26Fbx2Frn0vtc1cA==" spinCount="100000" sheet="1" objects="1" scenarios="1"/>
  <protectedRanges>
    <protectedRange algorithmName="SHA-512" hashValue="kre7764EjPxCjGfd/Gdk/q58rQpwsaG4zHtX0xzmCBU4kQprPCImksodshHAjOsFLJSfw+pGGpMlRK3Nu6uinA==" saltValue="JTvQN8h+3bkQtT0Go4uduw==" spinCount="100000" sqref="B13 B15 B18:B21 B24 B26 B28 B31:B34 B37 B41:B42 B44:B45" name="Alue1"/>
  </protectedRanges>
  <mergeCells count="18">
    <mergeCell ref="A1:D1"/>
    <mergeCell ref="A11:C11"/>
    <mergeCell ref="A14:C14"/>
    <mergeCell ref="A29:C29"/>
    <mergeCell ref="A38:C38"/>
    <mergeCell ref="A2:C2"/>
    <mergeCell ref="A3:B3"/>
    <mergeCell ref="A7:C7"/>
    <mergeCell ref="A9:C9"/>
    <mergeCell ref="A10:C10"/>
    <mergeCell ref="A40:C40"/>
    <mergeCell ref="A30:C30"/>
    <mergeCell ref="A36:C36"/>
    <mergeCell ref="A16:C16"/>
    <mergeCell ref="A25:C25"/>
    <mergeCell ref="A27:C27"/>
    <mergeCell ref="A17:C17"/>
    <mergeCell ref="A23:C2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48"/>
  <sheetViews>
    <sheetView topLeftCell="A28" zoomScale="85" zoomScaleNormal="85" workbookViewId="0">
      <selection activeCell="B46" sqref="B46"/>
    </sheetView>
  </sheetViews>
  <sheetFormatPr defaultColWidth="8.7109375" defaultRowHeight="12.75" x14ac:dyDescent="0.2"/>
  <cols>
    <col min="1" max="1" width="35.42578125" customWidth="1"/>
    <col min="2" max="3" width="12.5703125" customWidth="1"/>
  </cols>
  <sheetData>
    <row r="1" spans="1:4" ht="64.150000000000006" customHeight="1" x14ac:dyDescent="0.2">
      <c r="A1" s="105"/>
      <c r="B1" s="105"/>
      <c r="C1" s="105"/>
      <c r="D1" s="105"/>
    </row>
    <row r="2" spans="1:4" ht="46.5" customHeight="1" x14ac:dyDescent="0.2">
      <c r="A2" s="129" t="s">
        <v>49</v>
      </c>
      <c r="B2" s="77"/>
      <c r="C2" s="77"/>
    </row>
    <row r="3" spans="1:4" ht="27" customHeight="1" x14ac:dyDescent="0.2">
      <c r="A3" s="100" t="s">
        <v>48</v>
      </c>
      <c r="B3" s="101"/>
    </row>
    <row r="4" spans="1:4" ht="21.6" customHeight="1" x14ac:dyDescent="0.2">
      <c r="A4" s="27" t="s">
        <v>2</v>
      </c>
      <c r="B4" s="42">
        <f>Talousarvio!B4</f>
        <v>44608</v>
      </c>
    </row>
    <row r="5" spans="1:4" ht="17.100000000000001" customHeight="1" x14ac:dyDescent="0.2">
      <c r="A5" s="1" t="s">
        <v>4</v>
      </c>
      <c r="B5" s="2"/>
      <c r="C5" s="2"/>
    </row>
    <row r="6" spans="1:4" ht="12.75" customHeight="1" x14ac:dyDescent="0.2">
      <c r="A6" s="3" t="s">
        <v>50</v>
      </c>
      <c r="B6" s="4"/>
      <c r="C6" s="5"/>
    </row>
    <row r="7" spans="1:4" ht="12.75" customHeight="1" x14ac:dyDescent="0.2">
      <c r="A7" s="131" t="str">
        <f>Talousarvio!A8</f>
        <v>Varsinais-Suomen Sairaanhoitopiirin kuntayhtymä</v>
      </c>
      <c r="B7" s="130"/>
      <c r="C7" s="132"/>
    </row>
    <row r="8" spans="1:4" ht="12.75" customHeight="1" x14ac:dyDescent="0.2">
      <c r="A8" s="6" t="s">
        <v>6</v>
      </c>
      <c r="B8" s="40"/>
      <c r="C8" s="7"/>
    </row>
    <row r="9" spans="1:4" ht="12.75" customHeight="1" x14ac:dyDescent="0.2">
      <c r="A9" s="131" t="str">
        <f>Talousarvio!A10</f>
        <v>0828255-9</v>
      </c>
      <c r="B9" s="130"/>
      <c r="C9" s="132"/>
    </row>
    <row r="10" spans="1:4" ht="12.75" customHeight="1" x14ac:dyDescent="0.2">
      <c r="A10" s="103" t="s">
        <v>51</v>
      </c>
      <c r="B10" s="104"/>
      <c r="C10" s="104"/>
    </row>
    <row r="11" spans="1:4" ht="26.65" customHeight="1" x14ac:dyDescent="0.2">
      <c r="A11" s="76"/>
      <c r="B11" s="77"/>
      <c r="C11" s="77"/>
    </row>
    <row r="12" spans="1:4" x14ac:dyDescent="0.2">
      <c r="A12" s="72"/>
      <c r="B12" s="8" t="s">
        <v>10</v>
      </c>
      <c r="C12" s="8" t="s">
        <v>11</v>
      </c>
    </row>
    <row r="13" spans="1:4" x14ac:dyDescent="0.2">
      <c r="A13" s="9" t="s">
        <v>12</v>
      </c>
      <c r="B13" s="48">
        <v>210648</v>
      </c>
      <c r="C13" s="44">
        <f>SUM(B13:B13)</f>
        <v>210648</v>
      </c>
    </row>
    <row r="14" spans="1:4" x14ac:dyDescent="0.2">
      <c r="A14" s="87" t="s">
        <v>3</v>
      </c>
      <c r="B14" s="87"/>
      <c r="C14" s="87"/>
    </row>
    <row r="15" spans="1:4" ht="13.5" customHeight="1" x14ac:dyDescent="0.2">
      <c r="A15" s="9" t="s">
        <v>13</v>
      </c>
      <c r="B15" s="50"/>
      <c r="C15" s="44">
        <f>SUM(B15:B15)</f>
        <v>0</v>
      </c>
    </row>
    <row r="16" spans="1:4" ht="13.5" customHeight="1" x14ac:dyDescent="0.2">
      <c r="A16" s="88"/>
      <c r="B16" s="89"/>
      <c r="C16" s="90"/>
    </row>
    <row r="17" spans="1:3" ht="13.5" customHeight="1" x14ac:dyDescent="0.2">
      <c r="A17" s="84" t="s">
        <v>14</v>
      </c>
      <c r="B17" s="85"/>
      <c r="C17" s="86"/>
    </row>
    <row r="18" spans="1:3" ht="13.5" customHeight="1" x14ac:dyDescent="0.2">
      <c r="A18" s="14" t="s">
        <v>15</v>
      </c>
      <c r="B18" s="50"/>
      <c r="C18" s="65">
        <f>SUM(B18:B18)</f>
        <v>0</v>
      </c>
    </row>
    <row r="19" spans="1:3" ht="13.5" customHeight="1" x14ac:dyDescent="0.2">
      <c r="A19" s="14" t="s">
        <v>16</v>
      </c>
      <c r="B19" s="50"/>
      <c r="C19" s="65">
        <f>SUM(B19:B19)</f>
        <v>0</v>
      </c>
    </row>
    <row r="20" spans="1:3" ht="13.5" customHeight="1" x14ac:dyDescent="0.2">
      <c r="A20" s="11" t="s">
        <v>17</v>
      </c>
      <c r="B20" s="50"/>
      <c r="C20" s="65">
        <f>SUM(B20:B20)</f>
        <v>0</v>
      </c>
    </row>
    <row r="21" spans="1:3" ht="13.5" customHeight="1" x14ac:dyDescent="0.2">
      <c r="A21" s="11" t="s">
        <v>18</v>
      </c>
      <c r="B21" s="50"/>
      <c r="C21" s="12">
        <f>SUM(B21:B21)</f>
        <v>0</v>
      </c>
    </row>
    <row r="22" spans="1:3" x14ac:dyDescent="0.2">
      <c r="A22" s="13" t="s">
        <v>19</v>
      </c>
      <c r="B22" s="10">
        <f>SUM(B18:B21)</f>
        <v>0</v>
      </c>
      <c r="C22" s="44">
        <f>SUM(B22:B22)</f>
        <v>0</v>
      </c>
    </row>
    <row r="23" spans="1:3" x14ac:dyDescent="0.2">
      <c r="A23" s="97" t="s">
        <v>3</v>
      </c>
      <c r="B23" s="98"/>
      <c r="C23" s="99"/>
    </row>
    <row r="24" spans="1:3" x14ac:dyDescent="0.2">
      <c r="A24" s="9" t="s">
        <v>20</v>
      </c>
      <c r="B24" s="70"/>
      <c r="C24" s="44">
        <f>SUM(B24:B24)</f>
        <v>0</v>
      </c>
    </row>
    <row r="25" spans="1:3" x14ac:dyDescent="0.2">
      <c r="A25" s="97" t="s">
        <v>3</v>
      </c>
      <c r="B25" s="98"/>
      <c r="C25" s="99"/>
    </row>
    <row r="26" spans="1:3" ht="13.5" customHeight="1" x14ac:dyDescent="0.2">
      <c r="A26" s="9" t="s">
        <v>21</v>
      </c>
      <c r="B26" s="55"/>
      <c r="C26" s="44">
        <f>SUM(B26:B26)</f>
        <v>0</v>
      </c>
    </row>
    <row r="27" spans="1:3" ht="13.5" customHeight="1" x14ac:dyDescent="0.2">
      <c r="A27" s="91" t="s">
        <v>3</v>
      </c>
      <c r="B27" s="92"/>
      <c r="C27" s="93"/>
    </row>
    <row r="28" spans="1:3" ht="13.5" customHeight="1" x14ac:dyDescent="0.2">
      <c r="A28" s="9" t="s">
        <v>22</v>
      </c>
      <c r="B28" s="55"/>
      <c r="C28" s="44">
        <f>SUM(B28:B28)</f>
        <v>0</v>
      </c>
    </row>
    <row r="29" spans="1:3" ht="13.5" customHeight="1" x14ac:dyDescent="0.2">
      <c r="A29" s="91" t="s">
        <v>3</v>
      </c>
      <c r="B29" s="92"/>
      <c r="C29" s="93"/>
    </row>
    <row r="30" spans="1:3" ht="13.5" customHeight="1" x14ac:dyDescent="0.2">
      <c r="A30" s="84" t="s">
        <v>23</v>
      </c>
      <c r="B30" s="85"/>
      <c r="C30" s="86"/>
    </row>
    <row r="31" spans="1:3" ht="13.5" customHeight="1" x14ac:dyDescent="0.2">
      <c r="A31" s="11" t="s">
        <v>24</v>
      </c>
      <c r="B31" s="50"/>
      <c r="C31" s="65">
        <f>SUM(B31:B31)</f>
        <v>0</v>
      </c>
    </row>
    <row r="32" spans="1:3" ht="13.5" customHeight="1" x14ac:dyDescent="0.2">
      <c r="A32" s="11" t="s">
        <v>25</v>
      </c>
      <c r="B32" s="50">
        <v>2700</v>
      </c>
      <c r="C32" s="65">
        <f>SUM(B32:B32)</f>
        <v>2700</v>
      </c>
    </row>
    <row r="33" spans="1:3" ht="13.5" customHeight="1" x14ac:dyDescent="0.2">
      <c r="A33" s="11" t="s">
        <v>26</v>
      </c>
      <c r="B33" s="50"/>
      <c r="C33" s="65">
        <f>SUM(B33:B33)</f>
        <v>0</v>
      </c>
    </row>
    <row r="34" spans="1:3" ht="13.5" customHeight="1" x14ac:dyDescent="0.2">
      <c r="A34" s="11" t="s">
        <v>27</v>
      </c>
      <c r="B34" s="50"/>
      <c r="C34" s="65">
        <f>SUM(B34:B34)</f>
        <v>0</v>
      </c>
    </row>
    <row r="35" spans="1:3" ht="13.5" customHeight="1" x14ac:dyDescent="0.2">
      <c r="A35" s="9" t="s">
        <v>28</v>
      </c>
      <c r="B35" s="10">
        <f>SUM(B31:B34)</f>
        <v>2700</v>
      </c>
      <c r="C35" s="44">
        <f>SUM(B35:B35)</f>
        <v>2700</v>
      </c>
    </row>
    <row r="36" spans="1:3" ht="13.5" customHeight="1" x14ac:dyDescent="0.2">
      <c r="A36" s="91" t="s">
        <v>3</v>
      </c>
      <c r="B36" s="92"/>
      <c r="C36" s="93"/>
    </row>
    <row r="37" spans="1:3" ht="12.75" customHeight="1" x14ac:dyDescent="0.2">
      <c r="A37" s="9" t="s">
        <v>29</v>
      </c>
      <c r="B37" s="55"/>
      <c r="C37" s="44">
        <f>SUM(B37:B37)</f>
        <v>0</v>
      </c>
    </row>
    <row r="38" spans="1:3" ht="13.5" customHeight="1" thickBot="1" x14ac:dyDescent="0.25">
      <c r="A38" s="94"/>
      <c r="B38" s="95"/>
      <c r="C38" s="96"/>
    </row>
    <row r="39" spans="1:3" ht="27" customHeight="1" thickTop="1" thickBot="1" x14ac:dyDescent="0.25">
      <c r="A39" s="15" t="s">
        <v>30</v>
      </c>
      <c r="B39" s="16">
        <f>SUM(B13,B15,B22,B24,B26,B28,B35,B37)</f>
        <v>213348</v>
      </c>
      <c r="C39" s="45">
        <f>SUM(B39:B39)</f>
        <v>213348</v>
      </c>
    </row>
    <row r="40" spans="1:3" ht="13.5" thickTop="1" x14ac:dyDescent="0.2">
      <c r="A40" s="81" t="s">
        <v>3</v>
      </c>
      <c r="B40" s="82"/>
      <c r="C40" s="83"/>
    </row>
    <row r="41" spans="1:3" ht="13.5" customHeight="1" x14ac:dyDescent="0.2">
      <c r="A41" s="9" t="s">
        <v>31</v>
      </c>
      <c r="B41" s="50"/>
      <c r="C41" s="66">
        <f t="shared" ref="C41:C46" si="0">SUM(B41:B41)</f>
        <v>0</v>
      </c>
    </row>
    <row r="42" spans="1:3" ht="13.5" customHeight="1" thickBot="1" x14ac:dyDescent="0.25">
      <c r="A42" s="17" t="s">
        <v>32</v>
      </c>
      <c r="B42" s="59"/>
      <c r="C42" s="67">
        <f t="shared" si="0"/>
        <v>0</v>
      </c>
    </row>
    <row r="43" spans="1:3" ht="27" customHeight="1" thickTop="1" thickBot="1" x14ac:dyDescent="0.25">
      <c r="A43" s="19" t="s">
        <v>33</v>
      </c>
      <c r="B43" s="23">
        <f>(B39-B41-B42)</f>
        <v>213348</v>
      </c>
      <c r="C43" s="46">
        <f t="shared" si="0"/>
        <v>213348</v>
      </c>
    </row>
    <row r="44" spans="1:3" ht="13.5" customHeight="1" thickTop="1" x14ac:dyDescent="0.2">
      <c r="A44" s="20" t="s">
        <v>34</v>
      </c>
      <c r="B44" s="63"/>
      <c r="C44" s="68">
        <f t="shared" si="0"/>
        <v>0</v>
      </c>
    </row>
    <row r="45" spans="1:3" ht="24.75" customHeight="1" x14ac:dyDescent="0.2">
      <c r="A45" s="9" t="s">
        <v>35</v>
      </c>
      <c r="B45" s="50"/>
      <c r="C45" s="66">
        <f t="shared" si="0"/>
        <v>0</v>
      </c>
    </row>
    <row r="46" spans="1:3" ht="13.5" customHeight="1" x14ac:dyDescent="0.2">
      <c r="A46" s="9" t="s">
        <v>36</v>
      </c>
      <c r="B46" s="24">
        <f>(B43-B44-B45)</f>
        <v>213348</v>
      </c>
      <c r="C46" s="47">
        <f t="shared" si="0"/>
        <v>213348</v>
      </c>
    </row>
    <row r="47" spans="1:3" x14ac:dyDescent="0.2">
      <c r="A47" s="30" t="s">
        <v>37</v>
      </c>
      <c r="B47" s="21"/>
      <c r="C47" s="21"/>
    </row>
    <row r="48" spans="1:3" x14ac:dyDescent="0.2">
      <c r="A48" s="22"/>
      <c r="B48" s="21"/>
      <c r="C48" s="21"/>
    </row>
  </sheetData>
  <sheetProtection algorithmName="SHA-512" hashValue="yTWaRSPS24q/AGhzTlJGJ/5tmpPbZjyhXYUjrwullYVp0Nz6h7oGbwwVTZNWOXWxEBW8PzV2pMUqmaNvWgGTyA==" saltValue="RSFZjRhduOz1p8i9elaNFA==" spinCount="100000" sheet="1" objects="1" scenarios="1"/>
  <mergeCells count="18">
    <mergeCell ref="A36:C36"/>
    <mergeCell ref="A38:C38"/>
    <mergeCell ref="A1:D1"/>
    <mergeCell ref="A2:C2"/>
    <mergeCell ref="A40:C40"/>
    <mergeCell ref="A3:B3"/>
    <mergeCell ref="A7:C7"/>
    <mergeCell ref="A9:C9"/>
    <mergeCell ref="A10:C10"/>
    <mergeCell ref="A11:C11"/>
    <mergeCell ref="A14:C14"/>
    <mergeCell ref="A16:C16"/>
    <mergeCell ref="A17:C17"/>
    <mergeCell ref="A23:C23"/>
    <mergeCell ref="A25:C25"/>
    <mergeCell ref="A27:C27"/>
    <mergeCell ref="A29:C29"/>
    <mergeCell ref="A30:C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8"/>
  <sheetViews>
    <sheetView topLeftCell="A25" zoomScale="85" zoomScaleNormal="85" workbookViewId="0">
      <selection activeCell="A11" sqref="A11:C11"/>
    </sheetView>
  </sheetViews>
  <sheetFormatPr defaultColWidth="8.7109375" defaultRowHeight="12.75" x14ac:dyDescent="0.2"/>
  <cols>
    <col min="1" max="1" width="35.42578125" customWidth="1"/>
    <col min="2" max="3" width="12.5703125" customWidth="1"/>
  </cols>
  <sheetData>
    <row r="1" spans="1:4" ht="59.65" customHeight="1" x14ac:dyDescent="0.2">
      <c r="A1" s="105"/>
      <c r="B1" s="105"/>
      <c r="C1" s="105"/>
      <c r="D1" s="105"/>
    </row>
    <row r="2" spans="1:4" ht="49.5" customHeight="1" x14ac:dyDescent="0.2">
      <c r="A2" s="129" t="s">
        <v>52</v>
      </c>
      <c r="B2" s="77"/>
      <c r="C2" s="77"/>
    </row>
    <row r="3" spans="1:4" ht="27" customHeight="1" x14ac:dyDescent="0.2">
      <c r="A3" s="100" t="s">
        <v>48</v>
      </c>
      <c r="B3" s="101"/>
    </row>
    <row r="4" spans="1:4" ht="21.6" customHeight="1" x14ac:dyDescent="0.2">
      <c r="A4" s="27" t="s">
        <v>2</v>
      </c>
      <c r="B4" s="42">
        <f>Talousarvio!B4</f>
        <v>44608</v>
      </c>
    </row>
    <row r="5" spans="1:4" ht="17.100000000000001" customHeight="1" x14ac:dyDescent="0.2">
      <c r="A5" s="1" t="s">
        <v>4</v>
      </c>
      <c r="B5" s="2"/>
      <c r="C5" s="2"/>
    </row>
    <row r="6" spans="1:4" ht="12.75" customHeight="1" x14ac:dyDescent="0.2">
      <c r="A6" s="3" t="s">
        <v>5</v>
      </c>
      <c r="B6" s="4"/>
      <c r="C6" s="5"/>
    </row>
    <row r="7" spans="1:4" ht="12.75" customHeight="1" x14ac:dyDescent="0.2">
      <c r="A7" s="131" t="str">
        <f>Talousarvio!A8</f>
        <v>Varsinais-Suomen Sairaanhoitopiirin kuntayhtymä</v>
      </c>
      <c r="B7" s="130"/>
      <c r="C7" s="132"/>
    </row>
    <row r="8" spans="1:4" ht="12.75" customHeight="1" x14ac:dyDescent="0.2">
      <c r="A8" s="6" t="s">
        <v>6</v>
      </c>
      <c r="B8" s="40"/>
      <c r="C8" s="7"/>
    </row>
    <row r="9" spans="1:4" ht="12.75" customHeight="1" x14ac:dyDescent="0.2">
      <c r="A9" s="131" t="str">
        <f>Talousarvio!A10</f>
        <v>0828255-9</v>
      </c>
      <c r="B9" s="130"/>
      <c r="C9" s="132"/>
    </row>
    <row r="10" spans="1:4" ht="12.75" customHeight="1" x14ac:dyDescent="0.2">
      <c r="A10" s="103" t="s">
        <v>51</v>
      </c>
      <c r="B10" s="104"/>
      <c r="C10" s="104"/>
    </row>
    <row r="11" spans="1:4" ht="26.65" customHeight="1" x14ac:dyDescent="0.2">
      <c r="A11" s="76"/>
      <c r="B11" s="77"/>
      <c r="C11" s="77"/>
    </row>
    <row r="12" spans="1:4" x14ac:dyDescent="0.2">
      <c r="A12" s="72"/>
      <c r="B12" s="8" t="s">
        <v>10</v>
      </c>
      <c r="C12" s="8" t="s">
        <v>11</v>
      </c>
    </row>
    <row r="13" spans="1:4" x14ac:dyDescent="0.2">
      <c r="A13" s="9" t="s">
        <v>12</v>
      </c>
      <c r="B13" s="48"/>
      <c r="C13" s="44">
        <f>SUM(B13:B13)</f>
        <v>0</v>
      </c>
    </row>
    <row r="14" spans="1:4" x14ac:dyDescent="0.2">
      <c r="A14" s="87" t="s">
        <v>3</v>
      </c>
      <c r="B14" s="87"/>
      <c r="C14" s="87"/>
    </row>
    <row r="15" spans="1:4" ht="13.5" customHeight="1" x14ac:dyDescent="0.2">
      <c r="A15" s="9" t="s">
        <v>13</v>
      </c>
      <c r="B15" s="50"/>
      <c r="C15" s="44">
        <f>SUM(B15:B15)</f>
        <v>0</v>
      </c>
    </row>
    <row r="16" spans="1:4" ht="13.5" customHeight="1" x14ac:dyDescent="0.2">
      <c r="A16" s="88"/>
      <c r="B16" s="89"/>
      <c r="C16" s="90"/>
    </row>
    <row r="17" spans="1:3" ht="13.5" customHeight="1" x14ac:dyDescent="0.2">
      <c r="A17" s="84" t="s">
        <v>14</v>
      </c>
      <c r="B17" s="85"/>
      <c r="C17" s="86"/>
    </row>
    <row r="18" spans="1:3" ht="13.5" customHeight="1" x14ac:dyDescent="0.2">
      <c r="A18" s="14" t="s">
        <v>15</v>
      </c>
      <c r="B18" s="50"/>
      <c r="C18" s="65">
        <f>SUM(B18:B18)</f>
        <v>0</v>
      </c>
    </row>
    <row r="19" spans="1:3" ht="13.5" customHeight="1" x14ac:dyDescent="0.2">
      <c r="A19" s="14" t="s">
        <v>16</v>
      </c>
      <c r="B19" s="50"/>
      <c r="C19" s="65">
        <f>SUM(B19:B19)</f>
        <v>0</v>
      </c>
    </row>
    <row r="20" spans="1:3" ht="13.5" customHeight="1" x14ac:dyDescent="0.2">
      <c r="A20" s="11" t="s">
        <v>17</v>
      </c>
      <c r="B20" s="50"/>
      <c r="C20" s="65">
        <f>SUM(B20:B20)</f>
        <v>0</v>
      </c>
    </row>
    <row r="21" spans="1:3" ht="13.5" customHeight="1" x14ac:dyDescent="0.2">
      <c r="A21" s="11" t="s">
        <v>18</v>
      </c>
      <c r="B21" s="50"/>
      <c r="C21" s="65">
        <f>SUM(B21:B21)</f>
        <v>0</v>
      </c>
    </row>
    <row r="22" spans="1:3" x14ac:dyDescent="0.2">
      <c r="A22" s="13" t="s">
        <v>19</v>
      </c>
      <c r="B22" s="10">
        <f>SUM(B18:B21)</f>
        <v>0</v>
      </c>
      <c r="C22" s="10">
        <f>SUM(B22:B22)</f>
        <v>0</v>
      </c>
    </row>
    <row r="23" spans="1:3" x14ac:dyDescent="0.2">
      <c r="A23" s="97" t="s">
        <v>3</v>
      </c>
      <c r="B23" s="98"/>
      <c r="C23" s="99"/>
    </row>
    <row r="24" spans="1:3" x14ac:dyDescent="0.2">
      <c r="A24" s="9" t="s">
        <v>20</v>
      </c>
      <c r="B24" s="70"/>
      <c r="C24" s="44">
        <f>SUM(B24:B24)</f>
        <v>0</v>
      </c>
    </row>
    <row r="25" spans="1:3" x14ac:dyDescent="0.2">
      <c r="A25" s="97" t="s">
        <v>3</v>
      </c>
      <c r="B25" s="98"/>
      <c r="C25" s="99"/>
    </row>
    <row r="26" spans="1:3" ht="13.5" customHeight="1" x14ac:dyDescent="0.2">
      <c r="A26" s="9" t="s">
        <v>21</v>
      </c>
      <c r="B26" s="55"/>
      <c r="C26" s="44">
        <f>SUM(B26:B26)</f>
        <v>0</v>
      </c>
    </row>
    <row r="27" spans="1:3" ht="13.5" customHeight="1" x14ac:dyDescent="0.2">
      <c r="A27" s="91" t="s">
        <v>3</v>
      </c>
      <c r="B27" s="92"/>
      <c r="C27" s="93"/>
    </row>
    <row r="28" spans="1:3" ht="13.5" customHeight="1" x14ac:dyDescent="0.2">
      <c r="A28" s="9" t="s">
        <v>22</v>
      </c>
      <c r="B28" s="55"/>
      <c r="C28" s="44">
        <f>SUM(B28:B28)</f>
        <v>0</v>
      </c>
    </row>
    <row r="29" spans="1:3" ht="13.5" customHeight="1" x14ac:dyDescent="0.2">
      <c r="A29" s="91" t="s">
        <v>3</v>
      </c>
      <c r="B29" s="92"/>
      <c r="C29" s="93"/>
    </row>
    <row r="30" spans="1:3" ht="13.5" customHeight="1" x14ac:dyDescent="0.2">
      <c r="A30" s="84" t="s">
        <v>23</v>
      </c>
      <c r="B30" s="85"/>
      <c r="C30" s="86"/>
    </row>
    <row r="31" spans="1:3" ht="13.5" customHeight="1" x14ac:dyDescent="0.2">
      <c r="A31" s="11" t="s">
        <v>24</v>
      </c>
      <c r="B31" s="50"/>
      <c r="C31" s="65">
        <f>SUM(B31:B31)</f>
        <v>0</v>
      </c>
    </row>
    <row r="32" spans="1:3" ht="13.5" customHeight="1" x14ac:dyDescent="0.2">
      <c r="A32" s="11" t="s">
        <v>25</v>
      </c>
      <c r="B32" s="50"/>
      <c r="C32" s="65">
        <f>SUM(B32:B32)</f>
        <v>0</v>
      </c>
    </row>
    <row r="33" spans="1:3" ht="13.5" customHeight="1" x14ac:dyDescent="0.2">
      <c r="A33" s="11" t="s">
        <v>26</v>
      </c>
      <c r="B33" s="50"/>
      <c r="C33" s="65">
        <f>SUM(B33:B33)</f>
        <v>0</v>
      </c>
    </row>
    <row r="34" spans="1:3" ht="13.5" customHeight="1" x14ac:dyDescent="0.2">
      <c r="A34" s="11" t="s">
        <v>27</v>
      </c>
      <c r="B34" s="50"/>
      <c r="C34" s="65">
        <f>SUM(B34:B34)</f>
        <v>0</v>
      </c>
    </row>
    <row r="35" spans="1:3" ht="13.5" customHeight="1" x14ac:dyDescent="0.2">
      <c r="A35" s="9" t="s">
        <v>28</v>
      </c>
      <c r="B35" s="10">
        <f>SUM(B31:B34)</f>
        <v>0</v>
      </c>
      <c r="C35" s="44">
        <f>SUM(B35:B35)</f>
        <v>0</v>
      </c>
    </row>
    <row r="36" spans="1:3" ht="13.5" customHeight="1" x14ac:dyDescent="0.2">
      <c r="A36" s="91" t="s">
        <v>3</v>
      </c>
      <c r="B36" s="92"/>
      <c r="C36" s="93"/>
    </row>
    <row r="37" spans="1:3" ht="12.75" customHeight="1" x14ac:dyDescent="0.2">
      <c r="A37" s="9" t="s">
        <v>29</v>
      </c>
      <c r="B37" s="55"/>
      <c r="C37" s="44">
        <f>SUM(B37:B37)</f>
        <v>0</v>
      </c>
    </row>
    <row r="38" spans="1:3" ht="13.5" customHeight="1" thickBot="1" x14ac:dyDescent="0.25">
      <c r="A38" s="94"/>
      <c r="B38" s="95"/>
      <c r="C38" s="96"/>
    </row>
    <row r="39" spans="1:3" ht="27" customHeight="1" thickTop="1" thickBot="1" x14ac:dyDescent="0.25">
      <c r="A39" s="15" t="s">
        <v>30</v>
      </c>
      <c r="B39" s="16">
        <f>SUM(B13,B15,B22,B24,B26,B28,B35,B37)</f>
        <v>0</v>
      </c>
      <c r="C39" s="45">
        <f>SUM(B39:B39)</f>
        <v>0</v>
      </c>
    </row>
    <row r="40" spans="1:3" ht="13.5" thickTop="1" x14ac:dyDescent="0.2">
      <c r="A40" s="81" t="s">
        <v>3</v>
      </c>
      <c r="B40" s="82"/>
      <c r="C40" s="83"/>
    </row>
    <row r="41" spans="1:3" ht="13.5" customHeight="1" x14ac:dyDescent="0.2">
      <c r="A41" s="9" t="s">
        <v>31</v>
      </c>
      <c r="B41" s="50"/>
      <c r="C41" s="66">
        <f t="shared" ref="C41:C46" si="0">SUM(B41:B41)</f>
        <v>0</v>
      </c>
    </row>
    <row r="42" spans="1:3" ht="13.5" customHeight="1" thickBot="1" x14ac:dyDescent="0.25">
      <c r="A42" s="17" t="s">
        <v>32</v>
      </c>
      <c r="B42" s="59"/>
      <c r="C42" s="67">
        <f t="shared" si="0"/>
        <v>0</v>
      </c>
    </row>
    <row r="43" spans="1:3" ht="27" customHeight="1" thickTop="1" thickBot="1" x14ac:dyDescent="0.25">
      <c r="A43" s="19" t="s">
        <v>33</v>
      </c>
      <c r="B43" s="23">
        <f>(B39-B41-B42)</f>
        <v>0</v>
      </c>
      <c r="C43" s="46">
        <f t="shared" si="0"/>
        <v>0</v>
      </c>
    </row>
    <row r="44" spans="1:3" ht="13.5" customHeight="1" thickTop="1" x14ac:dyDescent="0.2">
      <c r="A44" s="20" t="s">
        <v>34</v>
      </c>
      <c r="B44" s="63"/>
      <c r="C44" s="68">
        <f t="shared" si="0"/>
        <v>0</v>
      </c>
    </row>
    <row r="45" spans="1:3" ht="24.75" customHeight="1" x14ac:dyDescent="0.2">
      <c r="A45" s="9" t="s">
        <v>35</v>
      </c>
      <c r="B45" s="50"/>
      <c r="C45" s="66">
        <f t="shared" si="0"/>
        <v>0</v>
      </c>
    </row>
    <row r="46" spans="1:3" ht="13.5" customHeight="1" x14ac:dyDescent="0.2">
      <c r="A46" s="9" t="s">
        <v>36</v>
      </c>
      <c r="B46" s="24">
        <f>(B43-B44-B45)</f>
        <v>0</v>
      </c>
      <c r="C46" s="47">
        <f t="shared" si="0"/>
        <v>0</v>
      </c>
    </row>
    <row r="47" spans="1:3" x14ac:dyDescent="0.2">
      <c r="A47" s="30" t="s">
        <v>37</v>
      </c>
      <c r="B47" s="21"/>
      <c r="C47" s="21"/>
    </row>
    <row r="48" spans="1:3" x14ac:dyDescent="0.2">
      <c r="A48" s="22"/>
      <c r="B48" s="21"/>
      <c r="C48" s="21"/>
    </row>
  </sheetData>
  <sheetProtection algorithmName="SHA-512" hashValue="M5Qqs9DWvG5cA7haDqxvDY+UJjo8Y+NBM9TRGkb/ZclOwI6sExrUfT9Vig6V9PVay1ZzEr0UhIAX1ZbHlisjJA==" saltValue="mvrAqRoZubGktUwCPwjlxw==" spinCount="100000" sheet="1" objects="1" scenarios="1"/>
  <mergeCells count="18">
    <mergeCell ref="A36:C36"/>
    <mergeCell ref="A38:C38"/>
    <mergeCell ref="A1:D1"/>
    <mergeCell ref="A2:C2"/>
    <mergeCell ref="A40:C40"/>
    <mergeCell ref="A3:B3"/>
    <mergeCell ref="A7:C7"/>
    <mergeCell ref="A9:C9"/>
    <mergeCell ref="A10:C10"/>
    <mergeCell ref="A11:C11"/>
    <mergeCell ref="A14:C14"/>
    <mergeCell ref="A16:C16"/>
    <mergeCell ref="A17:C17"/>
    <mergeCell ref="A23:C23"/>
    <mergeCell ref="A25:C25"/>
    <mergeCell ref="A27:C27"/>
    <mergeCell ref="A29:C29"/>
    <mergeCell ref="A30:C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48"/>
  <sheetViews>
    <sheetView zoomScale="85" zoomScaleNormal="85" workbookViewId="0">
      <selection activeCell="G43" sqref="G43"/>
    </sheetView>
  </sheetViews>
  <sheetFormatPr defaultColWidth="8.7109375" defaultRowHeight="12.75" x14ac:dyDescent="0.2"/>
  <cols>
    <col min="1" max="1" width="35.42578125" customWidth="1"/>
    <col min="2" max="3" width="12.5703125" customWidth="1"/>
  </cols>
  <sheetData>
    <row r="1" spans="1:4" ht="61.5" customHeight="1" x14ac:dyDescent="0.2">
      <c r="A1" s="105"/>
      <c r="B1" s="105"/>
      <c r="C1" s="105"/>
      <c r="D1" s="105"/>
    </row>
    <row r="2" spans="1:4" ht="33.6" customHeight="1" x14ac:dyDescent="0.2">
      <c r="A2" s="129" t="s">
        <v>53</v>
      </c>
      <c r="B2" s="77"/>
      <c r="C2" s="77"/>
    </row>
    <row r="3" spans="1:4" ht="27" customHeight="1" x14ac:dyDescent="0.2">
      <c r="A3" s="100" t="s">
        <v>48</v>
      </c>
      <c r="B3" s="101"/>
    </row>
    <row r="4" spans="1:4" ht="21.6" customHeight="1" x14ac:dyDescent="0.2">
      <c r="A4" s="27" t="s">
        <v>2</v>
      </c>
      <c r="B4" s="42">
        <f>Talousarvio!B4</f>
        <v>44608</v>
      </c>
    </row>
    <row r="5" spans="1:4" ht="17.100000000000001" customHeight="1" x14ac:dyDescent="0.2">
      <c r="A5" s="1" t="s">
        <v>4</v>
      </c>
      <c r="B5" s="2"/>
      <c r="C5" s="2"/>
    </row>
    <row r="6" spans="1:4" ht="12.75" customHeight="1" x14ac:dyDescent="0.2">
      <c r="A6" s="3" t="s">
        <v>50</v>
      </c>
      <c r="B6" s="4"/>
      <c r="C6" s="5"/>
    </row>
    <row r="7" spans="1:4" ht="12.75" customHeight="1" x14ac:dyDescent="0.2">
      <c r="A7" s="131" t="str">
        <f>Talousarvio!A8</f>
        <v>Varsinais-Suomen Sairaanhoitopiirin kuntayhtymä</v>
      </c>
      <c r="B7" s="130"/>
      <c r="C7" s="132"/>
    </row>
    <row r="8" spans="1:4" ht="12.75" customHeight="1" x14ac:dyDescent="0.2">
      <c r="A8" s="6" t="s">
        <v>6</v>
      </c>
      <c r="B8" s="40"/>
      <c r="C8" s="7"/>
    </row>
    <row r="9" spans="1:4" ht="12.75" customHeight="1" x14ac:dyDescent="0.2">
      <c r="A9" s="131" t="str">
        <f>Talousarvio!A10</f>
        <v>0828255-9</v>
      </c>
      <c r="B9" s="130"/>
      <c r="C9" s="132"/>
    </row>
    <row r="10" spans="1:4" ht="12.75" customHeight="1" x14ac:dyDescent="0.2">
      <c r="A10" s="103" t="s">
        <v>51</v>
      </c>
      <c r="B10" s="104"/>
      <c r="C10" s="104"/>
    </row>
    <row r="11" spans="1:4" ht="26.65" customHeight="1" x14ac:dyDescent="0.2">
      <c r="A11" s="76"/>
      <c r="B11" s="77"/>
      <c r="C11" s="77"/>
    </row>
    <row r="12" spans="1:4" x14ac:dyDescent="0.2">
      <c r="A12" s="72"/>
      <c r="B12" s="8" t="s">
        <v>10</v>
      </c>
      <c r="C12" s="8" t="s">
        <v>11</v>
      </c>
    </row>
    <row r="13" spans="1:4" x14ac:dyDescent="0.2">
      <c r="A13" s="9" t="s">
        <v>12</v>
      </c>
      <c r="B13" s="48">
        <v>276672</v>
      </c>
      <c r="C13" s="44">
        <f>SUM(B13:B13)</f>
        <v>276672</v>
      </c>
    </row>
    <row r="14" spans="1:4" x14ac:dyDescent="0.2">
      <c r="A14" s="87" t="s">
        <v>3</v>
      </c>
      <c r="B14" s="87"/>
      <c r="C14" s="87"/>
    </row>
    <row r="15" spans="1:4" ht="13.5" customHeight="1" x14ac:dyDescent="0.2">
      <c r="A15" s="9" t="s">
        <v>13</v>
      </c>
      <c r="B15" s="50"/>
      <c r="C15" s="44">
        <f>SUM(B15:B15)</f>
        <v>0</v>
      </c>
    </row>
    <row r="16" spans="1:4" ht="13.5" customHeight="1" x14ac:dyDescent="0.2">
      <c r="A16" s="88"/>
      <c r="B16" s="89"/>
      <c r="C16" s="90"/>
    </row>
    <row r="17" spans="1:3" ht="13.5" customHeight="1" x14ac:dyDescent="0.2">
      <c r="A17" s="84" t="s">
        <v>14</v>
      </c>
      <c r="B17" s="85"/>
      <c r="C17" s="86"/>
    </row>
    <row r="18" spans="1:3" ht="13.5" customHeight="1" x14ac:dyDescent="0.2">
      <c r="A18" s="14" t="s">
        <v>15</v>
      </c>
      <c r="B18" s="50">
        <v>479654</v>
      </c>
      <c r="C18" s="65">
        <f>SUM(B18:B18)</f>
        <v>479654</v>
      </c>
    </row>
    <row r="19" spans="1:3" ht="13.5" customHeight="1" x14ac:dyDescent="0.2">
      <c r="A19" s="14" t="s">
        <v>16</v>
      </c>
      <c r="B19" s="50"/>
      <c r="C19" s="65">
        <f>SUM(B19:B19)</f>
        <v>0</v>
      </c>
    </row>
    <row r="20" spans="1:3" ht="13.5" customHeight="1" x14ac:dyDescent="0.2">
      <c r="A20" s="11" t="s">
        <v>17</v>
      </c>
      <c r="B20" s="50"/>
      <c r="C20" s="65">
        <f>SUM(B20:B20)</f>
        <v>0</v>
      </c>
    </row>
    <row r="21" spans="1:3" ht="13.5" customHeight="1" x14ac:dyDescent="0.2">
      <c r="A21" s="11" t="s">
        <v>18</v>
      </c>
      <c r="B21" s="50"/>
      <c r="C21" s="65">
        <f>SUM(B21:B21)</f>
        <v>0</v>
      </c>
    </row>
    <row r="22" spans="1:3" x14ac:dyDescent="0.2">
      <c r="A22" s="13" t="s">
        <v>19</v>
      </c>
      <c r="B22" s="10">
        <f>SUM(B18:B21)</f>
        <v>479654</v>
      </c>
      <c r="C22" s="44">
        <f>SUM(B22:B22)</f>
        <v>479654</v>
      </c>
    </row>
    <row r="23" spans="1:3" x14ac:dyDescent="0.2">
      <c r="A23" s="97" t="s">
        <v>3</v>
      </c>
      <c r="B23" s="98"/>
      <c r="C23" s="99"/>
    </row>
    <row r="24" spans="1:3" x14ac:dyDescent="0.2">
      <c r="A24" s="9" t="s">
        <v>20</v>
      </c>
      <c r="B24" s="70"/>
      <c r="C24" s="44">
        <f>SUM(B24:B24)</f>
        <v>0</v>
      </c>
    </row>
    <row r="25" spans="1:3" x14ac:dyDescent="0.2">
      <c r="A25" s="97" t="s">
        <v>3</v>
      </c>
      <c r="B25" s="98"/>
      <c r="C25" s="99"/>
    </row>
    <row r="26" spans="1:3" ht="13.5" customHeight="1" x14ac:dyDescent="0.2">
      <c r="A26" s="9" t="s">
        <v>21</v>
      </c>
      <c r="B26" s="55"/>
      <c r="C26" s="44">
        <f>SUM(B26:B26)</f>
        <v>0</v>
      </c>
    </row>
    <row r="27" spans="1:3" ht="13.5" customHeight="1" x14ac:dyDescent="0.2">
      <c r="A27" s="91" t="s">
        <v>3</v>
      </c>
      <c r="B27" s="92"/>
      <c r="C27" s="93"/>
    </row>
    <row r="28" spans="1:3" ht="13.5" customHeight="1" x14ac:dyDescent="0.2">
      <c r="A28" s="9" t="s">
        <v>22</v>
      </c>
      <c r="B28" s="55"/>
      <c r="C28" s="44">
        <f>SUM(B28:B28)</f>
        <v>0</v>
      </c>
    </row>
    <row r="29" spans="1:3" ht="13.5" customHeight="1" x14ac:dyDescent="0.2">
      <c r="A29" s="91" t="s">
        <v>3</v>
      </c>
      <c r="B29" s="92"/>
      <c r="C29" s="93"/>
    </row>
    <row r="30" spans="1:3" ht="13.5" customHeight="1" x14ac:dyDescent="0.2">
      <c r="A30" s="84" t="s">
        <v>23</v>
      </c>
      <c r="B30" s="85"/>
      <c r="C30" s="86"/>
    </row>
    <row r="31" spans="1:3" ht="13.5" customHeight="1" x14ac:dyDescent="0.2">
      <c r="A31" s="11" t="s">
        <v>24</v>
      </c>
      <c r="B31" s="50"/>
      <c r="C31" s="65">
        <f>SUM(B31:B31)</f>
        <v>0</v>
      </c>
    </row>
    <row r="32" spans="1:3" ht="13.5" customHeight="1" x14ac:dyDescent="0.2">
      <c r="A32" s="11" t="s">
        <v>25</v>
      </c>
      <c r="B32" s="50">
        <v>3600</v>
      </c>
      <c r="C32" s="65">
        <f>SUM(B32:B32)</f>
        <v>3600</v>
      </c>
    </row>
    <row r="33" spans="1:3" ht="13.5" customHeight="1" x14ac:dyDescent="0.2">
      <c r="A33" s="11" t="s">
        <v>26</v>
      </c>
      <c r="B33" s="50"/>
      <c r="C33" s="65">
        <f>SUM(B33:B33)</f>
        <v>0</v>
      </c>
    </row>
    <row r="34" spans="1:3" ht="13.5" customHeight="1" x14ac:dyDescent="0.2">
      <c r="A34" s="11" t="s">
        <v>27</v>
      </c>
      <c r="B34" s="50"/>
      <c r="C34" s="65">
        <f>SUM(B34:B34)</f>
        <v>0</v>
      </c>
    </row>
    <row r="35" spans="1:3" ht="13.5" customHeight="1" x14ac:dyDescent="0.2">
      <c r="A35" s="9" t="s">
        <v>28</v>
      </c>
      <c r="B35" s="10">
        <f>SUM(B31:B34)</f>
        <v>3600</v>
      </c>
      <c r="C35" s="44">
        <f>SUM(B35:B35)</f>
        <v>3600</v>
      </c>
    </row>
    <row r="36" spans="1:3" ht="13.5" customHeight="1" x14ac:dyDescent="0.2">
      <c r="A36" s="91" t="s">
        <v>3</v>
      </c>
      <c r="B36" s="92"/>
      <c r="C36" s="93"/>
    </row>
    <row r="37" spans="1:3" ht="12.75" customHeight="1" x14ac:dyDescent="0.2">
      <c r="A37" s="9" t="s">
        <v>29</v>
      </c>
      <c r="B37" s="55"/>
      <c r="C37" s="44">
        <f>SUM(B37:B37)</f>
        <v>0</v>
      </c>
    </row>
    <row r="38" spans="1:3" ht="13.5" customHeight="1" thickBot="1" x14ac:dyDescent="0.25">
      <c r="A38" s="94"/>
      <c r="B38" s="95"/>
      <c r="C38" s="96"/>
    </row>
    <row r="39" spans="1:3" ht="27" customHeight="1" thickTop="1" thickBot="1" x14ac:dyDescent="0.25">
      <c r="A39" s="15" t="s">
        <v>30</v>
      </c>
      <c r="B39" s="16">
        <f>SUM(B13,B15,B22,B24,B26,B28,B35,B37)</f>
        <v>759926</v>
      </c>
      <c r="C39" s="45">
        <f>SUM(B39:B39)</f>
        <v>759926</v>
      </c>
    </row>
    <row r="40" spans="1:3" ht="13.5" thickTop="1" x14ac:dyDescent="0.2">
      <c r="A40" s="81" t="s">
        <v>3</v>
      </c>
      <c r="B40" s="82"/>
      <c r="C40" s="83"/>
    </row>
    <row r="41" spans="1:3" ht="13.5" customHeight="1" x14ac:dyDescent="0.2">
      <c r="A41" s="9" t="s">
        <v>31</v>
      </c>
      <c r="B41" s="50"/>
      <c r="C41" s="66">
        <f t="shared" ref="C41:C46" si="0">SUM(B41:B41)</f>
        <v>0</v>
      </c>
    </row>
    <row r="42" spans="1:3" ht="13.5" customHeight="1" thickBot="1" x14ac:dyDescent="0.25">
      <c r="A42" s="17" t="s">
        <v>32</v>
      </c>
      <c r="B42" s="18"/>
      <c r="C42" s="67">
        <f t="shared" si="0"/>
        <v>0</v>
      </c>
    </row>
    <row r="43" spans="1:3" ht="27" customHeight="1" thickTop="1" thickBot="1" x14ac:dyDescent="0.25">
      <c r="A43" s="19" t="s">
        <v>33</v>
      </c>
      <c r="B43" s="23">
        <f>(B39-B41-B42)</f>
        <v>759926</v>
      </c>
      <c r="C43" s="46">
        <f t="shared" si="0"/>
        <v>759926</v>
      </c>
    </row>
    <row r="44" spans="1:3" ht="13.5" customHeight="1" thickTop="1" x14ac:dyDescent="0.2">
      <c r="A44" s="20" t="s">
        <v>34</v>
      </c>
      <c r="B44" s="63"/>
      <c r="C44" s="68">
        <f t="shared" si="0"/>
        <v>0</v>
      </c>
    </row>
    <row r="45" spans="1:3" ht="24.75" customHeight="1" x14ac:dyDescent="0.2">
      <c r="A45" s="9" t="s">
        <v>35</v>
      </c>
      <c r="B45" s="50"/>
      <c r="C45" s="66">
        <f t="shared" si="0"/>
        <v>0</v>
      </c>
    </row>
    <row r="46" spans="1:3" ht="13.5" customHeight="1" x14ac:dyDescent="0.2">
      <c r="A46" s="9" t="s">
        <v>36</v>
      </c>
      <c r="B46" s="24">
        <f>(B43-B44-B45)</f>
        <v>759926</v>
      </c>
      <c r="C46" s="47">
        <f t="shared" si="0"/>
        <v>759926</v>
      </c>
    </row>
    <row r="47" spans="1:3" x14ac:dyDescent="0.2">
      <c r="A47" s="30" t="s">
        <v>37</v>
      </c>
      <c r="B47" s="21"/>
      <c r="C47" s="21"/>
    </row>
    <row r="48" spans="1:3" x14ac:dyDescent="0.2">
      <c r="A48" s="22"/>
      <c r="B48" s="21"/>
      <c r="C48" s="21"/>
    </row>
  </sheetData>
  <sheetProtection algorithmName="SHA-512" hashValue="SnkSYS5hSCEruu1kFhDqnlqlS2gP6sE+AiAC4Gtvhn9kYr5QedM32cWtzfFevK53ZGp8KjAU6rfS10Fds3ZfWw==" saltValue="sJBuwFYn8jp/qavmjYJWgw==" spinCount="100000" sheet="1" objects="1" scenarios="1"/>
  <protectedRanges>
    <protectedRange algorithmName="SHA-512" hashValue="yz3BrrR2PVTJeYD2+HwHZPQGu70KiuU6bdHCvRFsdtCscUmoqlhoT5bChlCbqiOnTDg9ALZD5rSWqSgG+zmHHA==" saltValue="y8fvOTaYuMh0lJXjwoZgqQ==" spinCount="100000" sqref="A5:C10 A4:B4" name="Alue1"/>
  </protectedRanges>
  <mergeCells count="18">
    <mergeCell ref="A11:C11"/>
    <mergeCell ref="A7:C7"/>
    <mergeCell ref="A9:C9"/>
    <mergeCell ref="A3:B3"/>
    <mergeCell ref="A1:D1"/>
    <mergeCell ref="A2:C2"/>
    <mergeCell ref="A10:C10"/>
    <mergeCell ref="A40:C40"/>
    <mergeCell ref="A14:C14"/>
    <mergeCell ref="A16:C16"/>
    <mergeCell ref="A17:C17"/>
    <mergeCell ref="A23:C23"/>
    <mergeCell ref="A25:C25"/>
    <mergeCell ref="A27:C27"/>
    <mergeCell ref="A29:C29"/>
    <mergeCell ref="A30:C30"/>
    <mergeCell ref="A36:C36"/>
    <mergeCell ref="A38:C3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18FC95E92BB42B237A314074A8424" ma:contentTypeVersion="1" ma:contentTypeDescription="Luo uusi asiakirja." ma:contentTypeScope="" ma:versionID="fd5cf82640ea7101dae3cefb07757d58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ebb82943-49da-4504-a2f3-a33fb2eb95f1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6E507-1200-4A42-B347-31AAB1A57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5</vt:i4>
      </vt:variant>
    </vt:vector>
  </HeadingPairs>
  <TitlesOfParts>
    <vt:vector size="11" baseType="lpstr">
      <vt:lpstr>Talousarvio</vt:lpstr>
      <vt:lpstr>Suurten kuluerien erittely</vt:lpstr>
      <vt:lpstr>Pilari 4 investointi 1</vt:lpstr>
      <vt:lpstr>Pilari 4 investointi 2</vt:lpstr>
      <vt:lpstr>PIlari 4 investointi 3</vt:lpstr>
      <vt:lpstr>Pilari 4 investointi 4</vt:lpstr>
      <vt:lpstr>'Pilari 4 investointi 1'!Tulostusalue</vt:lpstr>
      <vt:lpstr>'Pilari 4 investointi 2'!Tulostusalue</vt:lpstr>
      <vt:lpstr>'PIlari 4 investointi 3'!Tulostusalue</vt:lpstr>
      <vt:lpstr>'Pilari 4 investointi 4'!Tulostusalue</vt:lpstr>
      <vt:lpstr>Talousarvio!Tulostusalue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Sari Laine</cp:lastModifiedBy>
  <cp:revision/>
  <dcterms:created xsi:type="dcterms:W3CDTF">2010-05-25T08:06:49Z</dcterms:created>
  <dcterms:modified xsi:type="dcterms:W3CDTF">2022-03-18T08:05:35Z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0x010100CC218FC95E92BB42B237A314074A8424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